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7e7fa5e4eef893/Escritorio/DATOS BRUTOS  FINALES 2021/"/>
    </mc:Choice>
  </mc:AlternateContent>
  <xr:revisionPtr revIDLastSave="655" documentId="8_{BF84EEE2-BCDC-4494-8074-363715252F84}" xr6:coauthVersionLast="47" xr6:coauthVersionMax="47" xr10:uidLastSave="{A850B628-5484-420A-B402-F6159FD1E0E4}"/>
  <bookViews>
    <workbookView xWindow="-108" yWindow="-108" windowWidth="23256" windowHeight="12576" xr2:uid="{456E27E4-0A2E-4896-A2AB-CDE5F7B1C8B7}"/>
  </bookViews>
  <sheets>
    <sheet name="Índice" sheetId="1" r:id="rId1"/>
    <sheet name="DatosTmin" sheetId="7" r:id="rId2"/>
    <sheet name="DatosTmax" sheetId="8" r:id="rId3"/>
    <sheet name="IndiceOlaCalor" sheetId="4" r:id="rId4"/>
    <sheet name="NochesCálidas" sheetId="5" r:id="rId5"/>
    <sheet name="Heladas" sheetId="6" r:id="rId6"/>
    <sheet name="DatosPrec" sheetId="9" r:id="rId7"/>
    <sheet name="Índice de riego CC" sheetId="16" r:id="rId8"/>
    <sheet name="Vulnerabilidad_costas" sheetId="20" r:id="rId9"/>
    <sheet name="Prec.Extrema99%" sheetId="10" r:id="rId10"/>
    <sheet name="GEI" sheetId="11" r:id="rId11"/>
    <sheet name="Marejadas" sheetId="21" r:id="rId12"/>
    <sheet name="Isoterma0" sheetId="19" r:id="rId13"/>
    <sheet name="Impuestos verdes" sheetId="12" r:id="rId14"/>
    <sheet name="PIB PPP" sheetId="18" r:id="rId15"/>
    <sheet name="Estado erosión playas" sheetId="17" r:id="rId16"/>
    <sheet name="T°SupMar" sheetId="15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3" hidden="1">'Impuestos verdes'!$A$2:$Y$941</definedName>
    <definedName name="_xlnm._FilterDatabase" localSheetId="7" hidden="1">'Índice de riego CC'!$A$2:$A$346</definedName>
    <definedName name="_xlnm._FilterDatabase">#REF!</definedName>
    <definedName name="a">#REF!</definedName>
    <definedName name="aas">#REF!</definedName>
    <definedName name="AP_SpatialExtent">'[1]Extensión del agua dulce'!$B$3:INDEX('[1]Extensión del agua dulce'!$B:$B,COUNTA('[1]Extensión del agua dulce'!$B:$B))</definedName>
    <definedName name="AP_WaterQuality">'[1]Calidad del agua'!$B$3:INDEX('[1]Calidad del agua'!$B:$B,COUNTA('[1]Calidad del agua'!$B:$B))</definedName>
    <definedName name="AP_WaterQuantity">'[1]Extensión del agua dulce'!$G$3:INDEX('[1]Extensión del agua dulce'!$G:$G,COUNTA('[1]Extensión del agua dulce'!$G:$G))</definedName>
    <definedName name="asdas">#REF!</definedName>
    <definedName name="asdasdas">#REF!</definedName>
    <definedName name="b">#REF!</definedName>
    <definedName name="_xlnm.Database">#REF!</definedName>
    <definedName name="caudales">[2]caudales!#REF!</definedName>
    <definedName name="Chequeo">[3]LISTA!$A$2:$A$3</definedName>
    <definedName name="Chimenea_comuna">#REF!</definedName>
    <definedName name="Chimenea_comuna2">#REF!</definedName>
    <definedName name="CL_Countries">'[1]Lista de códigos'!$A$3:$B$251</definedName>
    <definedName name="CL_CountryNames">'[1]Lista de códigos'!$B$3:$B$251</definedName>
    <definedName name="CL_CountyCode">'[1]Lista de códigos'!$A$3:$A$251</definedName>
    <definedName name="CL_Enum_YesNo">'[1]Lista de códigos'!$I$2:$I$3</definedName>
    <definedName name="CL_ParameterCode">'[1]Lista de códigos'!$F$3:$F$27</definedName>
    <definedName name="CL_UnitCode">'[1]Lista de códigos'!$H$3:$H$7</definedName>
    <definedName name="CL_WBType">'[1]Lista de códigos'!$D$2:$D$4</definedName>
    <definedName name="CRF_CountryName">[4]Sheet1!$C$4</definedName>
    <definedName name="CRF_InventoryYear">[4]Sheet1!$C$6</definedName>
    <definedName name="CRF_Submission">[4]Sheet1!$C$8</definedName>
    <definedName name="dasd">#REF!</definedName>
    <definedName name="DistrictCode">'[1]Identificación de demarcaciones'!$A$3:INDEX('[1]Identificación de demarcaciones'!$A:$A,COUNTA('[1]Identificación de demarcaciones'!$A:$A))</definedName>
    <definedName name="Estatus">[3]LISTA!#REF!</definedName>
    <definedName name="ewrf">#REF!</definedName>
    <definedName name="HTML_CodePage" hidden="1">1252</definedName>
    <definedName name="HTML_Control" hidden="1">{"'Hoja1'!$A$2:$O$33"}</definedName>
    <definedName name="HTML_Description" hidden="1">""</definedName>
    <definedName name="HTML_Email" hidden="1">""</definedName>
    <definedName name="HTML_Header" hidden="1">"Hoja1"</definedName>
    <definedName name="HTML_LastUpdate" hidden="1">"05-04-2001"</definedName>
    <definedName name="HTML_LineAfter" hidden="1">FALSE</definedName>
    <definedName name="HTML_LineBefore" hidden="1">FALSE</definedName>
    <definedName name="HTML_Name" hidden="1">"Claudio Sepulveda M."</definedName>
    <definedName name="HTML_OBDlg2" hidden="1">TRUE</definedName>
    <definedName name="HTML_OBDlg4" hidden="1">TRUE</definedName>
    <definedName name="HTML_OS" hidden="1">0</definedName>
    <definedName name="HTML_PathFile" hidden="1">"H:\DATA\DEPPUBLI\INTERNET\cuentas_nacionales\Cuadro4_1.htm"</definedName>
    <definedName name="HTML_Title" hidden="1">"cuadro4_1"</definedName>
    <definedName name="jk">#REF!</definedName>
    <definedName name="KP_5_KP_ADD">'[5]5(KP)'!#REF!</definedName>
    <definedName name="KP_5_KP_I_A11_2a">#REF!</definedName>
    <definedName name="KP_5_KP_I_A11_ADD">'[5]5(KP-I)A.1.1'!#REF!</definedName>
    <definedName name="KP_5_KP_I_A11_FORMULA_HEADER_ID">#REF!</definedName>
    <definedName name="KP_5_KP_I_A11_IDSUB">'[5]5(KP-I)A.1.1'!#REF!</definedName>
    <definedName name="KP_5_KP_I_A11_IDSUB_2a2b">#REF!</definedName>
    <definedName name="KP_5_KP_I_A11_LOCKCELLS">#REF!</definedName>
    <definedName name="KP_5_KP_I_A12_ADD">'[5]5(KP-I)A.1.2'!#REF!</definedName>
    <definedName name="KP_5_KP_I_A12_FORMULA_HEADER_ID">#REF!</definedName>
    <definedName name="KP_5_KP_I_A12_IDSUB">'[5]5(KP-I)A.1.2'!#REF!</definedName>
    <definedName name="KP_5_KP_I_A12_IDSUB_2a2b">#REF!</definedName>
    <definedName name="KP_5_KP_I_A12_LOCKCELLS">#REF!</definedName>
    <definedName name="KP_5_KP_I_A13_ADD">'[5]5(KP-I)A.1.3'!#REF!</definedName>
    <definedName name="KP_5_KP_I_A13_FORMULA_HEADER_ID">#REF!</definedName>
    <definedName name="KP_5_KP_I_A13_IDSUB">'[5]5(KP-I)A.1.3'!#REF!</definedName>
    <definedName name="KP_5_KP_I_A13_IDSUB_2a2b">#REF!</definedName>
    <definedName name="KP_5_KP_I_A13_LOCKCELLS">#REF!</definedName>
    <definedName name="KP_5_KP_I_A2_ADD">'[5]5(KP-I)A.2.'!#REF!</definedName>
    <definedName name="KP_5_KP_I_A2_FORMULA_HEADER_ID">#REF!</definedName>
    <definedName name="KP_5_KP_I_A2_IDSUB">'[5]5(KP-I)A.2.'!#REF!</definedName>
    <definedName name="KP_5_KP_I_A2_LOCKCELLS">#REF!</definedName>
    <definedName name="KP_5_KP_I_A21_ADD">'[5]5(KP-I)A.2.1'!#REF!</definedName>
    <definedName name="KP_5_KP_I_A21_FORMULA_HEADER_ID">#REF!</definedName>
    <definedName name="KP_5_KP_I_A21_IDSUB">'[5]5(KP-I)A.2.1'!#REF!</definedName>
    <definedName name="KP_5_KP_I_A21_LOCKCELLS">#REF!</definedName>
    <definedName name="KP_5_KP_I_B1_ADD">'[5]5(KP-I)B.1'!#REF!</definedName>
    <definedName name="KP_5_KP_I_B1_FORMULA_HEADER_ID">#REF!</definedName>
    <definedName name="KP_5_KP_I_B1_IDSUB">'[5]5(KP-I)B.1'!#REF!</definedName>
    <definedName name="KP_5_KP_I_B1_LOCKCELLS">#REF!</definedName>
    <definedName name="KP_5_KP_I_B2_ADD">'[5]5(KP-I)B.2'!#REF!</definedName>
    <definedName name="KP_5_KP_I_B2_FORMULA_HEADER_ID">#REF!</definedName>
    <definedName name="KP_5_KP_I_B2_IDSUB">'[5]5(KP-I)B.2'!#REF!</definedName>
    <definedName name="KP_5_KP_I_B2_LOCKCELLS">#REF!</definedName>
    <definedName name="KP_5_KP_I_B3_ADD">'[5]5(KP-I)B.3'!#REF!</definedName>
    <definedName name="KP_5_KP_I_B3_FORMULA_HEADER_ID">#REF!</definedName>
    <definedName name="KP_5_KP_I_B3_IDSUB">'[5]5(KP-I)B.3'!#REF!</definedName>
    <definedName name="KP_5_KP_I_B3_LOCKCELLS">#REF!</definedName>
    <definedName name="KP_5_KP_I_B4_ADD">'[5]5(KP-I)B.4'!#REF!</definedName>
    <definedName name="KP_5_KP_I_B4_FORMULA_HEADER_ID">#REF!</definedName>
    <definedName name="KP_5_KP_I_B4_IDSUB">'[5]5(KP-I)B.4'!#REF!</definedName>
    <definedName name="KP_5_KP_I_B4_LOCKCELLS">#REF!</definedName>
    <definedName name="KP_5_KP_II_1_A11_DYN_REGION">#REF!</definedName>
    <definedName name="KP_5_KP_II_1_A11_DYNROWS">#REF!</definedName>
    <definedName name="KP_5_KP_II_1_A11_FORMULA_HEADER_ID">#REF!</definedName>
    <definedName name="KP_5_KP_II_1_A11_IDCODE">'[5]5(KP-II)1'!#REF!</definedName>
    <definedName name="KP_5_KP_II_1_A12_DYN_REGION">#REF!</definedName>
    <definedName name="KP_5_KP_II_1_A12_DYNROWS">#REF!</definedName>
    <definedName name="KP_5_KP_II_1_A12_FORMULA_HEADER_ID">#REF!</definedName>
    <definedName name="KP_5_KP_II_1_A12_IDCODE">'[5]5(KP-II)1'!#REF!</definedName>
    <definedName name="KP_5_KP_II_1_ADD">'[5]5(KP-II)1'!#REF!</definedName>
    <definedName name="KP_5_KP_II_1_B1_DYN_REGION">#REF!</definedName>
    <definedName name="KP_5_KP_II_1_B1_DYNROWS">#REF!</definedName>
    <definedName name="KP_5_KP_II_1_B1_FORMULA_HEADER_ID">#REF!</definedName>
    <definedName name="KP_5_KP_II_1_B1_IDCODE">'[5]5(KP-II)1'!#REF!</definedName>
    <definedName name="KP_5_KP_II_2_ADD">'[5]5(KP-II)2'!#REF!</definedName>
    <definedName name="KP_5_KP_II_2_B1_DYN_REGION">#REF!</definedName>
    <definedName name="KP_5_KP_II_2_B1_DYNROWS">#REF!</definedName>
    <definedName name="KP_5_KP_II_2_B1_FORMULA_HEADER_ID">#REF!</definedName>
    <definedName name="KP_5_KP_II_2_B1_IDCODE">'[5]5(KP-II)2'!#REF!</definedName>
    <definedName name="KP_5_KP_II_3_A2_DYN_REGION">#REF!</definedName>
    <definedName name="KP_5_KP_II_3_A2_DYNROWS">#REF!</definedName>
    <definedName name="KP_5_KP_II_3_A2_FORMULA_HEADER_ID">#REF!</definedName>
    <definedName name="KP_5_KP_II_3_A21_DYN_REGION">#REF!</definedName>
    <definedName name="KP_5_KP_II_3_A21_DYNROWS">#REF!</definedName>
    <definedName name="KP_5_KP_II_3_A21_FORMULA_HEADER_ID">#REF!</definedName>
    <definedName name="KP_5_KP_II_3_A21_IDCODE_HEADER">'[5]5(KP-II)3'!#REF!</definedName>
    <definedName name="KP_5_KP_II_3_ADD">'[5]5(KP-II)3'!#REF!</definedName>
    <definedName name="KP_5_KP_II_3_B2_DYN_REGION">#REF!</definedName>
    <definedName name="KP_5_KP_II_3_B2_DYNROWS">#REF!</definedName>
    <definedName name="KP_5_KP_II_3_B2_FORMULA_HEADER_ID">#REF!</definedName>
    <definedName name="KP_5_KP_II_3_B2_IDCODE_HEADER">'[5]5(KP-II)3'!#REF!</definedName>
    <definedName name="KP_5_KP_II_3_D15">'[5]5(KP-II)3'!#REF!</definedName>
    <definedName name="KP_5_KP_II_4_A11_DYN_REGION">#REF!</definedName>
    <definedName name="KP_5_KP_II_4_A11_DYNROWS">#REF!</definedName>
    <definedName name="KP_5_KP_II_4_A11_FORMULA_HEADER_ID">#REF!</definedName>
    <definedName name="KP_5_KP_II_4_A11_IDCODE">'[5]5(KP-II)4'!#REF!</definedName>
    <definedName name="KP_5_KP_II_4_A12_DYN_REGION">#REF!</definedName>
    <definedName name="KP_5_KP_II_4_A12_DYNROWS">#REF!</definedName>
    <definedName name="KP_5_KP_II_4_A12_FORMULA_HEADER_ID">#REF!</definedName>
    <definedName name="KP_5_KP_II_4_A12_IDCODE">'[5]5(KP-II)4'!#REF!</definedName>
    <definedName name="KP_5_KP_II_4_A2_DYN_REGION">#REF!</definedName>
    <definedName name="KP_5_KP_II_4_A2_DYNROWS">#REF!</definedName>
    <definedName name="KP_5_KP_II_4_A2_FORMULA_HEADER_ID">#REF!</definedName>
    <definedName name="KP_5_KP_II_4_A2_IDCODE">'[5]5(KP-II)4'!#REF!</definedName>
    <definedName name="KP_5_KP_II_4_ADD">'[5]5(KP-II)4'!#REF!</definedName>
    <definedName name="KP_5_KP_II_4_B1_DYN_REGION">#REF!</definedName>
    <definedName name="KP_5_KP_II_4_B1_DYNROWS">#REF!</definedName>
    <definedName name="KP_5_KP_II_4_B1_FORMULA_HEADER_ID">#REF!</definedName>
    <definedName name="KP_5_KP_II_4_B1_IDCODE">'[5]5(KP-II)4'!#REF!</definedName>
    <definedName name="KP_5_KP_II_4_B2_DYN_REGION">#REF!</definedName>
    <definedName name="KP_5_KP_II_4_B2_DYNROWS">#REF!</definedName>
    <definedName name="KP_5_KP_II_4_B2_FORMULA_HEADER_ID">#REF!</definedName>
    <definedName name="KP_5_KP_II_4_B2_IDCODE">'[5]5(KP-II)4'!#REF!</definedName>
    <definedName name="KP_5_KP_II_4_B3_DYN_REGION">#REF!</definedName>
    <definedName name="KP_5_KP_II_4_B3_DYNROWS">#REF!</definedName>
    <definedName name="KP_5_KP_II_4_B3_FORMULA_HEADER_ID">#REF!</definedName>
    <definedName name="KP_5_KP_II_4_B3_IDCODE">'[5]5(KP-II)4'!#REF!</definedName>
    <definedName name="KP_5_KP_II_4_B4_DYN_REGION">#REF!</definedName>
    <definedName name="KP_5_KP_II_4_B4_DYNROWS">#REF!</definedName>
    <definedName name="KP_5_KP_II_4_B4_FORMULA_HEADER_ID">#REF!</definedName>
    <definedName name="KP_5_KP_II_4_B4_IDCODE">'[5]5(KP-II)4'!#REF!</definedName>
    <definedName name="KP_5_KP_II_5_A11_DYN_REGION">#REF!</definedName>
    <definedName name="KP_5_KP_II_5_A11_DYNROWS">#REF!</definedName>
    <definedName name="KP_5_KP_II_5_A11_FORMULA_HEADER_ID">#REF!</definedName>
    <definedName name="KP_5_KP_II_5_A11_IDCODE">'[5]5(KP-II)5'!#REF!</definedName>
    <definedName name="KP_5_KP_II_5_A12_DYN_REGION">#REF!</definedName>
    <definedName name="KP_5_KP_II_5_A12_DYNROWS">#REF!</definedName>
    <definedName name="KP_5_KP_II_5_A12_FORMULA_HEADER_ID">#REF!</definedName>
    <definedName name="KP_5_KP_II_5_A12_IDCODE">'[5]5(KP-II)5'!#REF!</definedName>
    <definedName name="KP_5_KP_II_5_A12_IDCODE_HEADER">'[5]5(KP-II)5'!#REF!</definedName>
    <definedName name="KP_5_KP_II_5_A2_DYN_REGION">#REF!</definedName>
    <definedName name="KP_5_KP_II_5_A2_DYNROWS">#REF!</definedName>
    <definedName name="KP_5_KP_II_5_A2_FORMULA_HEADER_ID">#REF!</definedName>
    <definedName name="KP_5_KP_II_5_A2_IDCODE">'[5]5(KP-II)5'!#REF!</definedName>
    <definedName name="KP_5_KP_II_5_ADD">'[5]5(KP-II)5'!#REF!</definedName>
    <definedName name="KP_5_KP_II_5_B1_DYN_REGION">#REF!</definedName>
    <definedName name="KP_5_KP_II_5_B1_DYNROWS">#REF!</definedName>
    <definedName name="KP_5_KP_II_5_B1_FORMULA_HEADER_ID">#REF!</definedName>
    <definedName name="KP_5_KP_II_5_B1_IDCODE">'[5]5(KP-II)5'!#REF!</definedName>
    <definedName name="KP_5_KP_II_5_B1_IDCODE_HEADER">'[5]5(KP-II)5'!#REF!</definedName>
    <definedName name="KP_5_KP_II_5_B2_DYN_REGION">#REF!</definedName>
    <definedName name="KP_5_KP_II_5_B2_DYNROWS">#REF!</definedName>
    <definedName name="KP_5_KP_II_5_B2_FORMULA_HEADER_ID">#REF!</definedName>
    <definedName name="KP_5_KP_II_5_B2_IDCODE">'[5]5(KP-II)5'!#REF!</definedName>
    <definedName name="KP_5_KP_II_5_B3_DYN_REGION">#REF!</definedName>
    <definedName name="KP_5_KP_II_5_B3_DYNROWS">#REF!</definedName>
    <definedName name="KP_5_KP_II_5_B3_FORMULA_HEADER_ID">#REF!</definedName>
    <definedName name="KP_5_KP_II_5_B3_IDCODE">'[5]5(KP-II)5'!#REF!</definedName>
    <definedName name="KP_5_KP_II_5_B3_IDCODE_HEADER">'[5]5(KP-II)5'!#REF!</definedName>
    <definedName name="KP_5_KP_II_5_B4_DYN_REGION">#REF!</definedName>
    <definedName name="KP_5_KP_II_5_B4_DYNROWS">#REF!</definedName>
    <definedName name="KP_5_KP_II_5_B4_FORMULA_HEADER_ID">#REF!</definedName>
    <definedName name="KP_5_KP_II_5_B4_IDCODE">'[5]5(KP-II)5'!#REF!</definedName>
    <definedName name="KP_5_KP_II_5_H15">'[5]5(KP-II)5'!#REF!</definedName>
    <definedName name="KP_5_KP_II_5_H27">'[5]5(KP-II)5'!#REF!</definedName>
    <definedName name="KP_5_KP_II_5_H39">'[5]5(KP-II)5'!#REF!</definedName>
    <definedName name="KP_5_KP_II_5_I15">'[5]5(KP-II)5'!#REF!</definedName>
    <definedName name="KP_5_KP_II_5_I27">'[5]5(KP-II)5'!#REF!</definedName>
    <definedName name="KP_5_KP_II_5_I39">'[5]5(KP-II)5'!#REF!</definedName>
    <definedName name="KP_5_KP_II_5_J15">'[5]5(KP-II)5'!#REF!</definedName>
    <definedName name="KP_5_KP_II_5_J27">'[5]5(KP-II)5'!#REF!</definedName>
    <definedName name="KP_5_KP_II_5_J39">'[5]5(KP-II)5'!#REF!</definedName>
    <definedName name="KP_5_KP_INFO_DYN_REGION">#REF!</definedName>
    <definedName name="KP_5_KP_INFO_DYNROWS">#REF!</definedName>
    <definedName name="KP_5_KP_INFO_FORMULA_HEADER_ID">#REF!</definedName>
    <definedName name="KP_5_KP_INFO_IDCODE">'[5]5(KP)'!#REF!</definedName>
    <definedName name="KP_5KP_IA.1.3_A11_IDSUB">#REF!</definedName>
    <definedName name="KP_5KP_IA.1.3_Dyn1A111">#REF!</definedName>
    <definedName name="KP_Accounting_A1_DYN_REGION">#REF!</definedName>
    <definedName name="KP_Accounting_A1_DYNROWS">#REF!</definedName>
    <definedName name="KP_Accounting_A1_FORMULA_HEADER_ID">#REF!</definedName>
    <definedName name="KP_Accounting_A1_IDCODE">#REF!</definedName>
    <definedName name="KP_Accounting_A1_IDCODE_HEADER">#REF!</definedName>
    <definedName name="KP_Accounting_MAIN">#REF!</definedName>
    <definedName name="KP_Accounting_VALUE">#REF!</definedName>
    <definedName name="KP_NIR3_ADD">'[5]NIR-3'!#REF!</definedName>
    <definedName name="KP_NIR3_NEW">'[5]NIR-3'!#REF!</definedName>
    <definedName name="KP_NIR3_VALUE">'[5]NIR-3'!$C$7:$F$13,'[5]NIR-3'!#REF!</definedName>
    <definedName name="PWD">#REF!</definedName>
    <definedName name="RI_" hidden="1">{"'Hoja1'!$A$2:$O$33"}</definedName>
    <definedName name="s" localSheetId="14">#REF!</definedName>
    <definedName name="s">#REF!</definedName>
    <definedName name="sa">#REF!</definedName>
    <definedName name="SetEntryCellsEmpty">#REF!</definedName>
    <definedName name="Sheet13Range1">#REF!</definedName>
    <definedName name="Sheet13Range2">#REF!</definedName>
    <definedName name="Sheet14Range1">#REF!</definedName>
    <definedName name="Sheet14Range2">#REF!</definedName>
    <definedName name="Sheet14Range3">#REF!</definedName>
    <definedName name="Sheet14Range4">#REF!</definedName>
    <definedName name="Sheet17Range1">#REF!</definedName>
    <definedName name="Sheet17Range2">#REF!</definedName>
    <definedName name="Sheet18Range1">#REF!</definedName>
    <definedName name="Sheet18Range2">#REF!</definedName>
    <definedName name="Sheet18Range3">#REF!</definedName>
    <definedName name="Sheet18Range4">#REF!</definedName>
    <definedName name="Sheet18Range5">#REF!</definedName>
    <definedName name="Sheet18Range6">#REF!</definedName>
    <definedName name="Sheet1Range1">#REF!</definedName>
    <definedName name="Sheet1Range2">#REF!</definedName>
    <definedName name="Sheet23Range1">#REF!</definedName>
    <definedName name="Sheet23Range2">#REF!</definedName>
    <definedName name="Sheet23Range3">#REF!</definedName>
    <definedName name="Sheet23Range4">#REF!</definedName>
    <definedName name="Sheet25Range1">#REF!</definedName>
    <definedName name="Sheet25Range2">#REF!</definedName>
    <definedName name="Sheet26Range1">#REF!</definedName>
    <definedName name="Sheet26Range2">#REF!</definedName>
    <definedName name="Sheet26Range3">#REF!</definedName>
    <definedName name="Sheet26Range4">#REF!</definedName>
    <definedName name="Sheet2Range1">#REF!</definedName>
    <definedName name="Sheet2Range2">#REF!</definedName>
    <definedName name="Sheet2Range3">#REF!</definedName>
    <definedName name="Sheet2Range4">#REF!</definedName>
    <definedName name="Sheet36Range2">#REF!</definedName>
    <definedName name="Sheet36Range3">#REF!</definedName>
    <definedName name="Sheet36Range4">#REF!</definedName>
    <definedName name="Sheet42Range1">#REF!</definedName>
    <definedName name="Sheet42Range2">#REF!</definedName>
    <definedName name="Sheet42Range3">#REF!</definedName>
    <definedName name="Sheet42Range4">#REF!</definedName>
    <definedName name="Sheet51Range1">#REF!</definedName>
    <definedName name="Sheet51Range2">#REF!</definedName>
    <definedName name="Sheet51Range4">#REF!</definedName>
    <definedName name="Sheet51Range5">#REF!</definedName>
    <definedName name="SubmittingCountry">'[1]Presentación de información'!$B$1</definedName>
    <definedName name="TablaDatos">#REF!</definedName>
    <definedName name="tag_2">#REF!</definedName>
    <definedName name="tag_28">#REF!</definedName>
    <definedName name="tag_36">#REF!</definedName>
    <definedName name="tag_5">#REF!</definedName>
    <definedName name="ValidateZero">#REF!</definedName>
    <definedName name="WS_Analisis_Dev_Cap">#REF!</definedName>
    <definedName name="WS_BD">#REF!</definedName>
    <definedName name="WS_BD_BenNeto">#REF!</definedName>
    <definedName name="WS_BD_calidad_AP">#REF!</definedName>
    <definedName name="WS_Dicc_BD">#REF!</definedName>
    <definedName name="WS_Dicc_BD_cfiltro">#REF!</definedName>
    <definedName name="WS_Dicc_BD_cfiltro_1">#REF!</definedName>
    <definedName name="WS_Dicc_BD_sfiltrar">#REF!</definedName>
    <definedName name="WS_Dicc_Hoja1">#REF!</definedName>
    <definedName name="WS_Dicc_Introducción">#REF!</definedName>
    <definedName name="WS_Fe_Condiciones_Op">#REF!</definedName>
    <definedName name="WS_Flujos">#REF!</definedName>
    <definedName name="WS_GD">#REF!</definedName>
    <definedName name="WS_Hoja1">#REF!</definedName>
    <definedName name="WS_Hoja5">#REF!</definedName>
    <definedName name="WS_Normas">[6]Normas!#REF!</definedName>
    <definedName name="WS_Rec_capital_Priv">#REF!</definedName>
    <definedName name="WS_Rec_capital_Soc">#REF!</definedName>
    <definedName name="WS_TD_Flujos">#REF!</definedName>
    <definedName name="WS_TD_Georref">#REF!</definedName>
    <definedName name="WS_TD_RecCap_priv">#REF!</definedName>
    <definedName name="WS_TD_RecCap_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5" i="21" l="1"/>
  <c r="C185" i="21"/>
  <c r="M9" i="11"/>
  <c r="W941" i="12"/>
  <c r="V941" i="12"/>
  <c r="U941" i="12"/>
  <c r="T941" i="12"/>
  <c r="X941" i="12" s="1"/>
  <c r="W940" i="12"/>
  <c r="V940" i="12"/>
  <c r="U940" i="12"/>
  <c r="T940" i="12"/>
  <c r="X940" i="12" s="1"/>
  <c r="W939" i="12"/>
  <c r="V939" i="12"/>
  <c r="U939" i="12"/>
  <c r="X939" i="12" s="1"/>
  <c r="T939" i="12"/>
  <c r="W938" i="12"/>
  <c r="V938" i="12"/>
  <c r="U938" i="12"/>
  <c r="X938" i="12" s="1"/>
  <c r="T938" i="12"/>
  <c r="W937" i="12"/>
  <c r="V937" i="12"/>
  <c r="U937" i="12"/>
  <c r="X937" i="12" s="1"/>
  <c r="T937" i="12"/>
  <c r="W936" i="12"/>
  <c r="V936" i="12"/>
  <c r="U936" i="12"/>
  <c r="T936" i="12"/>
  <c r="X936" i="12" s="1"/>
  <c r="W935" i="12"/>
  <c r="V935" i="12"/>
  <c r="U935" i="12"/>
  <c r="T935" i="12"/>
  <c r="W934" i="12"/>
  <c r="V934" i="12"/>
  <c r="U934" i="12"/>
  <c r="T934" i="12"/>
  <c r="W933" i="12"/>
  <c r="V933" i="12"/>
  <c r="U933" i="12"/>
  <c r="T933" i="12"/>
  <c r="W932" i="12"/>
  <c r="V932" i="12"/>
  <c r="U932" i="12"/>
  <c r="T932" i="12"/>
  <c r="W931" i="12"/>
  <c r="V931" i="12"/>
  <c r="U931" i="12"/>
  <c r="T931" i="12"/>
  <c r="W930" i="12"/>
  <c r="V930" i="12"/>
  <c r="U930" i="12"/>
  <c r="T930" i="12"/>
  <c r="W929" i="12"/>
  <c r="V929" i="12"/>
  <c r="U929" i="12"/>
  <c r="X929" i="12" s="1"/>
  <c r="T929" i="12"/>
  <c r="W928" i="12"/>
  <c r="V928" i="12"/>
  <c r="U928" i="12"/>
  <c r="T928" i="12"/>
  <c r="W927" i="12"/>
  <c r="V927" i="12"/>
  <c r="U927" i="12"/>
  <c r="T927" i="12"/>
  <c r="W926" i="12"/>
  <c r="V926" i="12"/>
  <c r="U926" i="12"/>
  <c r="T926" i="12"/>
  <c r="W925" i="12"/>
  <c r="V925" i="12"/>
  <c r="U925" i="12"/>
  <c r="T925" i="12"/>
  <c r="W924" i="12"/>
  <c r="V924" i="12"/>
  <c r="U924" i="12"/>
  <c r="T924" i="12"/>
  <c r="W923" i="12"/>
  <c r="V923" i="12"/>
  <c r="U923" i="12"/>
  <c r="T923" i="12"/>
  <c r="W922" i="12"/>
  <c r="V922" i="12"/>
  <c r="U922" i="12"/>
  <c r="T922" i="12"/>
  <c r="W921" i="12"/>
  <c r="V921" i="12"/>
  <c r="U921" i="12"/>
  <c r="X921" i="12" s="1"/>
  <c r="T921" i="12"/>
  <c r="W920" i="12"/>
  <c r="V920" i="12"/>
  <c r="U920" i="12"/>
  <c r="T920" i="12"/>
  <c r="W919" i="12"/>
  <c r="V919" i="12"/>
  <c r="U919" i="12"/>
  <c r="T919" i="12"/>
  <c r="W918" i="12"/>
  <c r="V918" i="12"/>
  <c r="U918" i="12"/>
  <c r="X918" i="12" s="1"/>
  <c r="T918" i="12"/>
  <c r="W917" i="12"/>
  <c r="V917" i="12"/>
  <c r="U917" i="12"/>
  <c r="X917" i="12" s="1"/>
  <c r="T917" i="12"/>
  <c r="W916" i="12"/>
  <c r="V916" i="12"/>
  <c r="U916" i="12"/>
  <c r="T916" i="12"/>
  <c r="W915" i="12"/>
  <c r="V915" i="12"/>
  <c r="U915" i="12"/>
  <c r="T915" i="12"/>
  <c r="W914" i="12"/>
  <c r="V914" i="12"/>
  <c r="U914" i="12"/>
  <c r="T914" i="12"/>
  <c r="W913" i="12"/>
  <c r="V913" i="12"/>
  <c r="U913" i="12"/>
  <c r="X913" i="12" s="1"/>
  <c r="T913" i="12"/>
  <c r="W912" i="12"/>
  <c r="V912" i="12"/>
  <c r="U912" i="12"/>
  <c r="T912" i="12"/>
  <c r="X912" i="12" s="1"/>
  <c r="W911" i="12"/>
  <c r="V911" i="12"/>
  <c r="U911" i="12"/>
  <c r="T911" i="12"/>
  <c r="W910" i="12"/>
  <c r="V910" i="12"/>
  <c r="U910" i="12"/>
  <c r="X910" i="12" s="1"/>
  <c r="T910" i="12"/>
  <c r="W909" i="12"/>
  <c r="V909" i="12"/>
  <c r="U909" i="12"/>
  <c r="X909" i="12" s="1"/>
  <c r="T909" i="12"/>
  <c r="W908" i="12"/>
  <c r="V908" i="12"/>
  <c r="U908" i="12"/>
  <c r="T908" i="12"/>
  <c r="X908" i="12" s="1"/>
  <c r="W907" i="12"/>
  <c r="V907" i="12"/>
  <c r="U907" i="12"/>
  <c r="T907" i="12"/>
  <c r="W906" i="12"/>
  <c r="V906" i="12"/>
  <c r="U906" i="12"/>
  <c r="T906" i="12"/>
  <c r="W905" i="12"/>
  <c r="V905" i="12"/>
  <c r="U905" i="12"/>
  <c r="T905" i="12"/>
  <c r="W904" i="12"/>
  <c r="V904" i="12"/>
  <c r="U904" i="12"/>
  <c r="T904" i="12"/>
  <c r="W903" i="12"/>
  <c r="V903" i="12"/>
  <c r="U903" i="12"/>
  <c r="T903" i="12"/>
  <c r="W902" i="12"/>
  <c r="V902" i="12"/>
  <c r="U902" i="12"/>
  <c r="T902" i="12"/>
  <c r="W901" i="12"/>
  <c r="V901" i="12"/>
  <c r="U901" i="12"/>
  <c r="T901" i="12"/>
  <c r="W900" i="12"/>
  <c r="V900" i="12"/>
  <c r="U900" i="12"/>
  <c r="T900" i="12"/>
  <c r="W899" i="12"/>
  <c r="V899" i="12"/>
  <c r="U899" i="12"/>
  <c r="T899" i="12"/>
  <c r="W898" i="12"/>
  <c r="V898" i="12"/>
  <c r="U898" i="12"/>
  <c r="X898" i="12" s="1"/>
  <c r="T898" i="12"/>
  <c r="W897" i="12"/>
  <c r="V897" i="12"/>
  <c r="U897" i="12"/>
  <c r="X897" i="12" s="1"/>
  <c r="T897" i="12"/>
  <c r="W896" i="12"/>
  <c r="V896" i="12"/>
  <c r="U896" i="12"/>
  <c r="T896" i="12"/>
  <c r="W895" i="12"/>
  <c r="V895" i="12"/>
  <c r="U895" i="12"/>
  <c r="T895" i="12"/>
  <c r="X895" i="12" s="1"/>
  <c r="W894" i="12"/>
  <c r="V894" i="12"/>
  <c r="U894" i="12"/>
  <c r="X894" i="12" s="1"/>
  <c r="T894" i="12"/>
  <c r="W893" i="12"/>
  <c r="V893" i="12"/>
  <c r="U893" i="12"/>
  <c r="X893" i="12" s="1"/>
  <c r="T893" i="12"/>
  <c r="W892" i="12"/>
  <c r="V892" i="12"/>
  <c r="U892" i="12"/>
  <c r="T892" i="12"/>
  <c r="X892" i="12" s="1"/>
  <c r="W891" i="12"/>
  <c r="V891" i="12"/>
  <c r="U891" i="12"/>
  <c r="T891" i="12"/>
  <c r="W890" i="12"/>
  <c r="V890" i="12"/>
  <c r="U890" i="12"/>
  <c r="T890" i="12"/>
  <c r="W889" i="12"/>
  <c r="V889" i="12"/>
  <c r="U889" i="12"/>
  <c r="X889" i="12" s="1"/>
  <c r="T889" i="12"/>
  <c r="W888" i="12"/>
  <c r="V888" i="12"/>
  <c r="U888" i="12"/>
  <c r="T888" i="12"/>
  <c r="W887" i="12"/>
  <c r="V887" i="12"/>
  <c r="U887" i="12"/>
  <c r="T887" i="12"/>
  <c r="W886" i="12"/>
  <c r="V886" i="12"/>
  <c r="U886" i="12"/>
  <c r="T886" i="12"/>
  <c r="W885" i="12"/>
  <c r="V885" i="12"/>
  <c r="U885" i="12"/>
  <c r="T885" i="12"/>
  <c r="W884" i="12"/>
  <c r="V884" i="12"/>
  <c r="U884" i="12"/>
  <c r="T884" i="12"/>
  <c r="W883" i="12"/>
  <c r="V883" i="12"/>
  <c r="U883" i="12"/>
  <c r="T883" i="12"/>
  <c r="W882" i="12"/>
  <c r="V882" i="12"/>
  <c r="U882" i="12"/>
  <c r="X882" i="12" s="1"/>
  <c r="T882" i="12"/>
  <c r="W881" i="12"/>
  <c r="V881" i="12"/>
  <c r="U881" i="12"/>
  <c r="X881" i="12" s="1"/>
  <c r="T881" i="12"/>
  <c r="W880" i="12"/>
  <c r="V880" i="12"/>
  <c r="U880" i="12"/>
  <c r="T880" i="12"/>
  <c r="W879" i="12"/>
  <c r="V879" i="12"/>
  <c r="U879" i="12"/>
  <c r="T879" i="12"/>
  <c r="X879" i="12" s="1"/>
  <c r="W878" i="12"/>
  <c r="V878" i="12"/>
  <c r="U878" i="12"/>
  <c r="X878" i="12" s="1"/>
  <c r="T878" i="12"/>
  <c r="W877" i="12"/>
  <c r="V877" i="12"/>
  <c r="U877" i="12"/>
  <c r="X877" i="12" s="1"/>
  <c r="T877" i="12"/>
  <c r="W876" i="12"/>
  <c r="V876" i="12"/>
  <c r="U876" i="12"/>
  <c r="T876" i="12"/>
  <c r="X876" i="12" s="1"/>
  <c r="W875" i="12"/>
  <c r="V875" i="12"/>
  <c r="U875" i="12"/>
  <c r="T875" i="12"/>
  <c r="W874" i="12"/>
  <c r="V874" i="12"/>
  <c r="U874" i="12"/>
  <c r="X874" i="12" s="1"/>
  <c r="T874" i="12"/>
  <c r="W873" i="12"/>
  <c r="V873" i="12"/>
  <c r="U873" i="12"/>
  <c r="X873" i="12" s="1"/>
  <c r="T873" i="12"/>
  <c r="W872" i="12"/>
  <c r="V872" i="12"/>
  <c r="U872" i="12"/>
  <c r="T872" i="12"/>
  <c r="W871" i="12"/>
  <c r="V871" i="12"/>
  <c r="U871" i="12"/>
  <c r="T871" i="12"/>
  <c r="W870" i="12"/>
  <c r="V870" i="12"/>
  <c r="U870" i="12"/>
  <c r="T870" i="12"/>
  <c r="W869" i="12"/>
  <c r="V869" i="12"/>
  <c r="U869" i="12"/>
  <c r="T869" i="12"/>
  <c r="W868" i="12"/>
  <c r="V868" i="12"/>
  <c r="U868" i="12"/>
  <c r="T868" i="12"/>
  <c r="W867" i="12"/>
  <c r="V867" i="12"/>
  <c r="U867" i="12"/>
  <c r="T867" i="12"/>
  <c r="W866" i="12"/>
  <c r="V866" i="12"/>
  <c r="U866" i="12"/>
  <c r="X866" i="12" s="1"/>
  <c r="T866" i="12"/>
  <c r="W865" i="12"/>
  <c r="V865" i="12"/>
  <c r="U865" i="12"/>
  <c r="X865" i="12" s="1"/>
  <c r="T865" i="12"/>
  <c r="W864" i="12"/>
  <c r="V864" i="12"/>
  <c r="U864" i="12"/>
  <c r="T864" i="12"/>
  <c r="W863" i="12"/>
  <c r="V863" i="12"/>
  <c r="U863" i="12"/>
  <c r="T863" i="12"/>
  <c r="X863" i="12" s="1"/>
  <c r="W862" i="12"/>
  <c r="V862" i="12"/>
  <c r="U862" i="12"/>
  <c r="X862" i="12" s="1"/>
  <c r="T862" i="12"/>
  <c r="W861" i="12"/>
  <c r="V861" i="12"/>
  <c r="U861" i="12"/>
  <c r="X861" i="12" s="1"/>
  <c r="T861" i="12"/>
  <c r="W860" i="12"/>
  <c r="V860" i="12"/>
  <c r="U860" i="12"/>
  <c r="T860" i="12"/>
  <c r="X860" i="12" s="1"/>
  <c r="W859" i="12"/>
  <c r="V859" i="12"/>
  <c r="U859" i="12"/>
  <c r="T859" i="12"/>
  <c r="W858" i="12"/>
  <c r="V858" i="12"/>
  <c r="U858" i="12"/>
  <c r="T858" i="12"/>
  <c r="X857" i="12"/>
  <c r="W857" i="12"/>
  <c r="V857" i="12"/>
  <c r="U857" i="12"/>
  <c r="T857" i="12"/>
  <c r="W856" i="12"/>
  <c r="V856" i="12"/>
  <c r="U856" i="12"/>
  <c r="T856" i="12"/>
  <c r="W855" i="12"/>
  <c r="V855" i="12"/>
  <c r="U855" i="12"/>
  <c r="T855" i="12"/>
  <c r="X855" i="12" s="1"/>
  <c r="W854" i="12"/>
  <c r="V854" i="12"/>
  <c r="U854" i="12"/>
  <c r="X854" i="12" s="1"/>
  <c r="T854" i="12"/>
  <c r="W853" i="12"/>
  <c r="V853" i="12"/>
  <c r="U853" i="12"/>
  <c r="T853" i="12"/>
  <c r="W852" i="12"/>
  <c r="V852" i="12"/>
  <c r="U852" i="12"/>
  <c r="T852" i="12"/>
  <c r="W851" i="12"/>
  <c r="V851" i="12"/>
  <c r="U851" i="12"/>
  <c r="T851" i="12"/>
  <c r="W850" i="12"/>
  <c r="V850" i="12"/>
  <c r="U850" i="12"/>
  <c r="X850" i="12" s="1"/>
  <c r="T850" i="12"/>
  <c r="W849" i="12"/>
  <c r="X849" i="12" s="1"/>
  <c r="V849" i="12"/>
  <c r="U849" i="12"/>
  <c r="T849" i="12"/>
  <c r="W848" i="12"/>
  <c r="V848" i="12"/>
  <c r="U848" i="12"/>
  <c r="T848" i="12"/>
  <c r="W847" i="12"/>
  <c r="V847" i="12"/>
  <c r="U847" i="12"/>
  <c r="T847" i="12"/>
  <c r="W846" i="12"/>
  <c r="V846" i="12"/>
  <c r="U846" i="12"/>
  <c r="T846" i="12"/>
  <c r="W845" i="12"/>
  <c r="V845" i="12"/>
  <c r="U845" i="12"/>
  <c r="T845" i="12"/>
  <c r="W844" i="12"/>
  <c r="V844" i="12"/>
  <c r="U844" i="12"/>
  <c r="T844" i="12"/>
  <c r="W843" i="12"/>
  <c r="V843" i="12"/>
  <c r="U843" i="12"/>
  <c r="X843" i="12" s="1"/>
  <c r="T843" i="12"/>
  <c r="W842" i="12"/>
  <c r="V842" i="12"/>
  <c r="U842" i="12"/>
  <c r="X842" i="12" s="1"/>
  <c r="T842" i="12"/>
  <c r="W841" i="12"/>
  <c r="V841" i="12"/>
  <c r="U841" i="12"/>
  <c r="X841" i="12" s="1"/>
  <c r="T841" i="12"/>
  <c r="W840" i="12"/>
  <c r="V840" i="12"/>
  <c r="U840" i="12"/>
  <c r="T840" i="12"/>
  <c r="W839" i="12"/>
  <c r="V839" i="12"/>
  <c r="U839" i="12"/>
  <c r="T839" i="12"/>
  <c r="W838" i="12"/>
  <c r="V838" i="12"/>
  <c r="U838" i="12"/>
  <c r="X838" i="12" s="1"/>
  <c r="T838" i="12"/>
  <c r="W837" i="12"/>
  <c r="V837" i="12"/>
  <c r="U837" i="12"/>
  <c r="T837" i="12"/>
  <c r="W836" i="12"/>
  <c r="V836" i="12"/>
  <c r="U836" i="12"/>
  <c r="T836" i="12"/>
  <c r="W835" i="12"/>
  <c r="V835" i="12"/>
  <c r="U835" i="12"/>
  <c r="T835" i="12"/>
  <c r="W834" i="12"/>
  <c r="V834" i="12"/>
  <c r="U834" i="12"/>
  <c r="T834" i="12"/>
  <c r="W833" i="12"/>
  <c r="V833" i="12"/>
  <c r="U833" i="12"/>
  <c r="X833" i="12" s="1"/>
  <c r="T833" i="12"/>
  <c r="W832" i="12"/>
  <c r="V832" i="12"/>
  <c r="U832" i="12"/>
  <c r="T832" i="12"/>
  <c r="W831" i="12"/>
  <c r="V831" i="12"/>
  <c r="U831" i="12"/>
  <c r="T831" i="12"/>
  <c r="W830" i="12"/>
  <c r="V830" i="12"/>
  <c r="U830" i="12"/>
  <c r="T830" i="12"/>
  <c r="W829" i="12"/>
  <c r="V829" i="12"/>
  <c r="U829" i="12"/>
  <c r="X829" i="12" s="1"/>
  <c r="T829" i="12"/>
  <c r="W828" i="12"/>
  <c r="V828" i="12"/>
  <c r="U828" i="12"/>
  <c r="T828" i="12"/>
  <c r="W827" i="12"/>
  <c r="V827" i="12"/>
  <c r="U827" i="12"/>
  <c r="X827" i="12" s="1"/>
  <c r="T827" i="12"/>
  <c r="W826" i="12"/>
  <c r="V826" i="12"/>
  <c r="U826" i="12"/>
  <c r="X826" i="12" s="1"/>
  <c r="T826" i="12"/>
  <c r="W825" i="12"/>
  <c r="V825" i="12"/>
  <c r="U825" i="12"/>
  <c r="X825" i="12" s="1"/>
  <c r="T825" i="12"/>
  <c r="W824" i="12"/>
  <c r="V824" i="12"/>
  <c r="U824" i="12"/>
  <c r="T824" i="12"/>
  <c r="W823" i="12"/>
  <c r="V823" i="12"/>
  <c r="U823" i="12"/>
  <c r="T823" i="12"/>
  <c r="W822" i="12"/>
  <c r="V822" i="12"/>
  <c r="U822" i="12"/>
  <c r="X822" i="12" s="1"/>
  <c r="T822" i="12"/>
  <c r="W821" i="12"/>
  <c r="V821" i="12"/>
  <c r="U821" i="12"/>
  <c r="X821" i="12" s="1"/>
  <c r="T821" i="12"/>
  <c r="W820" i="12"/>
  <c r="V820" i="12"/>
  <c r="U820" i="12"/>
  <c r="T820" i="12"/>
  <c r="W819" i="12"/>
  <c r="V819" i="12"/>
  <c r="U819" i="12"/>
  <c r="X819" i="12" s="1"/>
  <c r="T819" i="12"/>
  <c r="W818" i="12"/>
  <c r="V818" i="12"/>
  <c r="U818" i="12"/>
  <c r="X818" i="12" s="1"/>
  <c r="T818" i="12"/>
  <c r="W817" i="12"/>
  <c r="V817" i="12"/>
  <c r="U817" i="12"/>
  <c r="X817" i="12" s="1"/>
  <c r="T817" i="12"/>
  <c r="W816" i="12"/>
  <c r="V816" i="12"/>
  <c r="U816" i="12"/>
  <c r="T816" i="12"/>
  <c r="W815" i="12"/>
  <c r="V815" i="12"/>
  <c r="U815" i="12"/>
  <c r="T815" i="12"/>
  <c r="W814" i="12"/>
  <c r="V814" i="12"/>
  <c r="U814" i="12"/>
  <c r="X814" i="12" s="1"/>
  <c r="T814" i="12"/>
  <c r="W813" i="12"/>
  <c r="V813" i="12"/>
  <c r="U813" i="12"/>
  <c r="T813" i="12"/>
  <c r="W812" i="12"/>
  <c r="V812" i="12"/>
  <c r="U812" i="12"/>
  <c r="T812" i="12"/>
  <c r="W811" i="12"/>
  <c r="V811" i="12"/>
  <c r="U811" i="12"/>
  <c r="X811" i="12" s="1"/>
  <c r="T811" i="12"/>
  <c r="W810" i="12"/>
  <c r="V810" i="12"/>
  <c r="U810" i="12"/>
  <c r="T810" i="12"/>
  <c r="X809" i="12"/>
  <c r="W809" i="12"/>
  <c r="V809" i="12"/>
  <c r="U809" i="12"/>
  <c r="T809" i="12"/>
  <c r="W808" i="12"/>
  <c r="V808" i="12"/>
  <c r="U808" i="12"/>
  <c r="T808" i="12"/>
  <c r="W807" i="12"/>
  <c r="V807" i="12"/>
  <c r="U807" i="12"/>
  <c r="T807" i="12"/>
  <c r="W806" i="12"/>
  <c r="V806" i="12"/>
  <c r="U806" i="12"/>
  <c r="T806" i="12"/>
  <c r="W805" i="12"/>
  <c r="V805" i="12"/>
  <c r="U805" i="12"/>
  <c r="T805" i="12"/>
  <c r="W804" i="12"/>
  <c r="V804" i="12"/>
  <c r="U804" i="12"/>
  <c r="T804" i="12"/>
  <c r="W803" i="12"/>
  <c r="V803" i="12"/>
  <c r="U803" i="12"/>
  <c r="T803" i="12"/>
  <c r="W802" i="12"/>
  <c r="V802" i="12"/>
  <c r="U802" i="12"/>
  <c r="X802" i="12" s="1"/>
  <c r="T802" i="12"/>
  <c r="X801" i="12"/>
  <c r="W801" i="12"/>
  <c r="V801" i="12"/>
  <c r="U801" i="12"/>
  <c r="T801" i="12"/>
  <c r="W800" i="12"/>
  <c r="V800" i="12"/>
  <c r="U800" i="12"/>
  <c r="T800" i="12"/>
  <c r="W799" i="12"/>
  <c r="V799" i="12"/>
  <c r="U799" i="12"/>
  <c r="T799" i="12"/>
  <c r="W798" i="12"/>
  <c r="V798" i="12"/>
  <c r="U798" i="12"/>
  <c r="X798" i="12" s="1"/>
  <c r="T798" i="12"/>
  <c r="W797" i="12"/>
  <c r="V797" i="12"/>
  <c r="U797" i="12"/>
  <c r="X797" i="12" s="1"/>
  <c r="T797" i="12"/>
  <c r="W796" i="12"/>
  <c r="V796" i="12"/>
  <c r="U796" i="12"/>
  <c r="T796" i="12"/>
  <c r="X796" i="12" s="1"/>
  <c r="W795" i="12"/>
  <c r="V795" i="12"/>
  <c r="U795" i="12"/>
  <c r="T795" i="12"/>
  <c r="W794" i="12"/>
  <c r="V794" i="12"/>
  <c r="U794" i="12"/>
  <c r="X794" i="12" s="1"/>
  <c r="T794" i="12"/>
  <c r="W793" i="12"/>
  <c r="V793" i="12"/>
  <c r="U793" i="12"/>
  <c r="X793" i="12" s="1"/>
  <c r="T793" i="12"/>
  <c r="W792" i="12"/>
  <c r="V792" i="12"/>
  <c r="U792" i="12"/>
  <c r="T792" i="12"/>
  <c r="W791" i="12"/>
  <c r="V791" i="12"/>
  <c r="U791" i="12"/>
  <c r="T791" i="12"/>
  <c r="W790" i="12"/>
  <c r="V790" i="12"/>
  <c r="U790" i="12"/>
  <c r="X790" i="12" s="1"/>
  <c r="T790" i="12"/>
  <c r="W789" i="12"/>
  <c r="V789" i="12"/>
  <c r="U789" i="12"/>
  <c r="T789" i="12"/>
  <c r="W788" i="12"/>
  <c r="V788" i="12"/>
  <c r="U788" i="12"/>
  <c r="T788" i="12"/>
  <c r="X788" i="12" s="1"/>
  <c r="W787" i="12"/>
  <c r="V787" i="12"/>
  <c r="U787" i="12"/>
  <c r="T787" i="12"/>
  <c r="W786" i="12"/>
  <c r="V786" i="12"/>
  <c r="U786" i="12"/>
  <c r="X786" i="12" s="1"/>
  <c r="T786" i="12"/>
  <c r="X785" i="12"/>
  <c r="W785" i="12"/>
  <c r="V785" i="12"/>
  <c r="U785" i="12"/>
  <c r="T785" i="12"/>
  <c r="W784" i="12"/>
  <c r="V784" i="12"/>
  <c r="U784" i="12"/>
  <c r="T784" i="12"/>
  <c r="W783" i="12"/>
  <c r="V783" i="12"/>
  <c r="U783" i="12"/>
  <c r="T783" i="12"/>
  <c r="W782" i="12"/>
  <c r="V782" i="12"/>
  <c r="U782" i="12"/>
  <c r="T782" i="12"/>
  <c r="W781" i="12"/>
  <c r="V781" i="12"/>
  <c r="U781" i="12"/>
  <c r="T781" i="12"/>
  <c r="W780" i="12"/>
  <c r="V780" i="12"/>
  <c r="U780" i="12"/>
  <c r="T780" i="12"/>
  <c r="X780" i="12" s="1"/>
  <c r="W779" i="12"/>
  <c r="V779" i="12"/>
  <c r="U779" i="12"/>
  <c r="X779" i="12" s="1"/>
  <c r="T779" i="12"/>
  <c r="W778" i="12"/>
  <c r="V778" i="12"/>
  <c r="U778" i="12"/>
  <c r="T778" i="12"/>
  <c r="W777" i="12"/>
  <c r="X777" i="12" s="1"/>
  <c r="V777" i="12"/>
  <c r="U777" i="12"/>
  <c r="T777" i="12"/>
  <c r="W776" i="12"/>
  <c r="V776" i="12"/>
  <c r="U776" i="12"/>
  <c r="T776" i="12"/>
  <c r="W775" i="12"/>
  <c r="V775" i="12"/>
  <c r="U775" i="12"/>
  <c r="T775" i="12"/>
  <c r="W774" i="12"/>
  <c r="V774" i="12"/>
  <c r="U774" i="12"/>
  <c r="X774" i="12" s="1"/>
  <c r="T774" i="12"/>
  <c r="W773" i="12"/>
  <c r="V773" i="12"/>
  <c r="U773" i="12"/>
  <c r="X773" i="12" s="1"/>
  <c r="T773" i="12"/>
  <c r="W772" i="12"/>
  <c r="V772" i="12"/>
  <c r="U772" i="12"/>
  <c r="T772" i="12"/>
  <c r="W771" i="12"/>
  <c r="V771" i="12"/>
  <c r="U771" i="12"/>
  <c r="X771" i="12" s="1"/>
  <c r="T771" i="12"/>
  <c r="W770" i="12"/>
  <c r="V770" i="12"/>
  <c r="U770" i="12"/>
  <c r="T770" i="12"/>
  <c r="W769" i="12"/>
  <c r="V769" i="12"/>
  <c r="U769" i="12"/>
  <c r="X769" i="12" s="1"/>
  <c r="T769" i="12"/>
  <c r="W768" i="12"/>
  <c r="V768" i="12"/>
  <c r="U768" i="12"/>
  <c r="T768" i="12"/>
  <c r="X768" i="12" s="1"/>
  <c r="W767" i="12"/>
  <c r="V767" i="12"/>
  <c r="U767" i="12"/>
  <c r="T767" i="12"/>
  <c r="W766" i="12"/>
  <c r="V766" i="12"/>
  <c r="U766" i="12"/>
  <c r="X766" i="12" s="1"/>
  <c r="T766" i="12"/>
  <c r="W765" i="12"/>
  <c r="V765" i="12"/>
  <c r="U765" i="12"/>
  <c r="T765" i="12"/>
  <c r="W764" i="12"/>
  <c r="V764" i="12"/>
  <c r="U764" i="12"/>
  <c r="T764" i="12"/>
  <c r="W763" i="12"/>
  <c r="V763" i="12"/>
  <c r="U763" i="12"/>
  <c r="T763" i="12"/>
  <c r="W762" i="12"/>
  <c r="V762" i="12"/>
  <c r="U762" i="12"/>
  <c r="T762" i="12"/>
  <c r="X761" i="12"/>
  <c r="W761" i="12"/>
  <c r="V761" i="12"/>
  <c r="U761" i="12"/>
  <c r="T761" i="12"/>
  <c r="W760" i="12"/>
  <c r="V760" i="12"/>
  <c r="U760" i="12"/>
  <c r="T760" i="12"/>
  <c r="X760" i="12" s="1"/>
  <c r="W759" i="12"/>
  <c r="V759" i="12"/>
  <c r="U759" i="12"/>
  <c r="T759" i="12"/>
  <c r="W758" i="12"/>
  <c r="V758" i="12"/>
  <c r="U758" i="12"/>
  <c r="X758" i="12" s="1"/>
  <c r="T758" i="12"/>
  <c r="W757" i="12"/>
  <c r="V757" i="12"/>
  <c r="U757" i="12"/>
  <c r="T757" i="12"/>
  <c r="W756" i="12"/>
  <c r="V756" i="12"/>
  <c r="U756" i="12"/>
  <c r="T756" i="12"/>
  <c r="W755" i="12"/>
  <c r="V755" i="12"/>
  <c r="U755" i="12"/>
  <c r="T755" i="12"/>
  <c r="W754" i="12"/>
  <c r="V754" i="12"/>
  <c r="U754" i="12"/>
  <c r="X754" i="12" s="1"/>
  <c r="T754" i="12"/>
  <c r="X753" i="12"/>
  <c r="W753" i="12"/>
  <c r="V753" i="12"/>
  <c r="U753" i="12"/>
  <c r="T753" i="12"/>
  <c r="W752" i="12"/>
  <c r="V752" i="12"/>
  <c r="U752" i="12"/>
  <c r="T752" i="12"/>
  <c r="X752" i="12" s="1"/>
  <c r="W751" i="12"/>
  <c r="V751" i="12"/>
  <c r="U751" i="12"/>
  <c r="T751" i="12"/>
  <c r="W750" i="12"/>
  <c r="V750" i="12"/>
  <c r="U750" i="12"/>
  <c r="T750" i="12"/>
  <c r="W749" i="12"/>
  <c r="V749" i="12"/>
  <c r="U749" i="12"/>
  <c r="X749" i="12" s="1"/>
  <c r="T749" i="12"/>
  <c r="W748" i="12"/>
  <c r="V748" i="12"/>
  <c r="U748" i="12"/>
  <c r="T748" i="12"/>
  <c r="X748" i="12" s="1"/>
  <c r="W747" i="12"/>
  <c r="V747" i="12"/>
  <c r="U747" i="12"/>
  <c r="X747" i="12" s="1"/>
  <c r="T747" i="12"/>
  <c r="W746" i="12"/>
  <c r="V746" i="12"/>
  <c r="U746" i="12"/>
  <c r="X746" i="12" s="1"/>
  <c r="T746" i="12"/>
  <c r="X745" i="12"/>
  <c r="W745" i="12"/>
  <c r="V745" i="12"/>
  <c r="U745" i="12"/>
  <c r="T745" i="12"/>
  <c r="W744" i="12"/>
  <c r="V744" i="12"/>
  <c r="U744" i="12"/>
  <c r="T744" i="12"/>
  <c r="W743" i="12"/>
  <c r="V743" i="12"/>
  <c r="U743" i="12"/>
  <c r="T743" i="12"/>
  <c r="W742" i="12"/>
  <c r="V742" i="12"/>
  <c r="U742" i="12"/>
  <c r="T742" i="12"/>
  <c r="W741" i="12"/>
  <c r="V741" i="12"/>
  <c r="U741" i="12"/>
  <c r="T741" i="12"/>
  <c r="W740" i="12"/>
  <c r="V740" i="12"/>
  <c r="U740" i="12"/>
  <c r="T740" i="12"/>
  <c r="X740" i="12" s="1"/>
  <c r="W739" i="12"/>
  <c r="V739" i="12"/>
  <c r="U739" i="12"/>
  <c r="X739" i="12" s="1"/>
  <c r="T739" i="12"/>
  <c r="W738" i="12"/>
  <c r="V738" i="12"/>
  <c r="U738" i="12"/>
  <c r="T738" i="12"/>
  <c r="X737" i="12"/>
  <c r="W737" i="12"/>
  <c r="V737" i="12"/>
  <c r="U737" i="12"/>
  <c r="T737" i="12"/>
  <c r="W736" i="12"/>
  <c r="V736" i="12"/>
  <c r="U736" i="12"/>
  <c r="T736" i="12"/>
  <c r="W735" i="12"/>
  <c r="V735" i="12"/>
  <c r="U735" i="12"/>
  <c r="T735" i="12"/>
  <c r="X735" i="12" s="1"/>
  <c r="W734" i="12"/>
  <c r="V734" i="12"/>
  <c r="U734" i="12"/>
  <c r="T734" i="12"/>
  <c r="W733" i="12"/>
  <c r="V733" i="12"/>
  <c r="U733" i="12"/>
  <c r="T733" i="12"/>
  <c r="W732" i="12"/>
  <c r="V732" i="12"/>
  <c r="U732" i="12"/>
  <c r="T732" i="12"/>
  <c r="X731" i="12"/>
  <c r="W731" i="12"/>
  <c r="V731" i="12"/>
  <c r="U731" i="12"/>
  <c r="T731" i="12"/>
  <c r="W730" i="12"/>
  <c r="V730" i="12"/>
  <c r="U730" i="12"/>
  <c r="X730" i="12" s="1"/>
  <c r="T730" i="12"/>
  <c r="W729" i="12"/>
  <c r="V729" i="12"/>
  <c r="U729" i="12"/>
  <c r="T729" i="12"/>
  <c r="X729" i="12" s="1"/>
  <c r="W728" i="12"/>
  <c r="V728" i="12"/>
  <c r="U728" i="12"/>
  <c r="T728" i="12"/>
  <c r="W727" i="12"/>
  <c r="V727" i="12"/>
  <c r="U727" i="12"/>
  <c r="T727" i="12"/>
  <c r="W726" i="12"/>
  <c r="V726" i="12"/>
  <c r="U726" i="12"/>
  <c r="T726" i="12"/>
  <c r="W725" i="12"/>
  <c r="V725" i="12"/>
  <c r="U725" i="12"/>
  <c r="T725" i="12"/>
  <c r="W724" i="12"/>
  <c r="V724" i="12"/>
  <c r="U724" i="12"/>
  <c r="T724" i="12"/>
  <c r="X724" i="12" s="1"/>
  <c r="W723" i="12"/>
  <c r="X723" i="12" s="1"/>
  <c r="V723" i="12"/>
  <c r="U723" i="12"/>
  <c r="T723" i="12"/>
  <c r="W722" i="12"/>
  <c r="V722" i="12"/>
  <c r="U722" i="12"/>
  <c r="T722" i="12"/>
  <c r="W721" i="12"/>
  <c r="V721" i="12"/>
  <c r="U721" i="12"/>
  <c r="X721" i="12" s="1"/>
  <c r="T721" i="12"/>
  <c r="W720" i="12"/>
  <c r="V720" i="12"/>
  <c r="U720" i="12"/>
  <c r="T720" i="12"/>
  <c r="W719" i="12"/>
  <c r="V719" i="12"/>
  <c r="U719" i="12"/>
  <c r="T719" i="12"/>
  <c r="W718" i="12"/>
  <c r="V718" i="12"/>
  <c r="U718" i="12"/>
  <c r="T718" i="12"/>
  <c r="W717" i="12"/>
  <c r="V717" i="12"/>
  <c r="U717" i="12"/>
  <c r="X717" i="12" s="1"/>
  <c r="T717" i="12"/>
  <c r="W716" i="12"/>
  <c r="V716" i="12"/>
  <c r="U716" i="12"/>
  <c r="T716" i="12"/>
  <c r="W715" i="12"/>
  <c r="X715" i="12" s="1"/>
  <c r="V715" i="12"/>
  <c r="U715" i="12"/>
  <c r="T715" i="12"/>
  <c r="W714" i="12"/>
  <c r="X714" i="12" s="1"/>
  <c r="V714" i="12"/>
  <c r="U714" i="12"/>
  <c r="T714" i="12"/>
  <c r="X713" i="12"/>
  <c r="W713" i="12"/>
  <c r="V713" i="12"/>
  <c r="U713" i="12"/>
  <c r="T713" i="12"/>
  <c r="W712" i="12"/>
  <c r="V712" i="12"/>
  <c r="U712" i="12"/>
  <c r="T712" i="12"/>
  <c r="W711" i="12"/>
  <c r="V711" i="12"/>
  <c r="U711" i="12"/>
  <c r="T711" i="12"/>
  <c r="W710" i="12"/>
  <c r="V710" i="12"/>
  <c r="U710" i="12"/>
  <c r="T710" i="12"/>
  <c r="W709" i="12"/>
  <c r="V709" i="12"/>
  <c r="U709" i="12"/>
  <c r="T709" i="12"/>
  <c r="W708" i="12"/>
  <c r="V708" i="12"/>
  <c r="U708" i="12"/>
  <c r="T708" i="12"/>
  <c r="X707" i="12"/>
  <c r="W707" i="12"/>
  <c r="V707" i="12"/>
  <c r="U707" i="12"/>
  <c r="T707" i="12"/>
  <c r="W706" i="12"/>
  <c r="V706" i="12"/>
  <c r="U706" i="12"/>
  <c r="X706" i="12" s="1"/>
  <c r="T706" i="12"/>
  <c r="W705" i="12"/>
  <c r="V705" i="12"/>
  <c r="U705" i="12"/>
  <c r="T705" i="12"/>
  <c r="X705" i="12" s="1"/>
  <c r="W704" i="12"/>
  <c r="V704" i="12"/>
  <c r="U704" i="12"/>
  <c r="T704" i="12"/>
  <c r="X704" i="12" s="1"/>
  <c r="W703" i="12"/>
  <c r="V703" i="12"/>
  <c r="U703" i="12"/>
  <c r="T703" i="12"/>
  <c r="W702" i="12"/>
  <c r="V702" i="12"/>
  <c r="U702" i="12"/>
  <c r="T702" i="12"/>
  <c r="W701" i="12"/>
  <c r="V701" i="12"/>
  <c r="U701" i="12"/>
  <c r="T701" i="12"/>
  <c r="W700" i="12"/>
  <c r="V700" i="12"/>
  <c r="U700" i="12"/>
  <c r="T700" i="12"/>
  <c r="X699" i="12"/>
  <c r="W699" i="12"/>
  <c r="V699" i="12"/>
  <c r="U699" i="12"/>
  <c r="T699" i="12"/>
  <c r="X698" i="12"/>
  <c r="W698" i="12"/>
  <c r="V698" i="12"/>
  <c r="U698" i="12"/>
  <c r="T698" i="12"/>
  <c r="W697" i="12"/>
  <c r="V697" i="12"/>
  <c r="U697" i="12"/>
  <c r="X697" i="12" s="1"/>
  <c r="T697" i="12"/>
  <c r="W696" i="12"/>
  <c r="V696" i="12"/>
  <c r="U696" i="12"/>
  <c r="T696" i="12"/>
  <c r="X696" i="12" s="1"/>
  <c r="W695" i="12"/>
  <c r="V695" i="12"/>
  <c r="U695" i="12"/>
  <c r="T695" i="12"/>
  <c r="X695" i="12" s="1"/>
  <c r="W694" i="12"/>
  <c r="V694" i="12"/>
  <c r="U694" i="12"/>
  <c r="X694" i="12" s="1"/>
  <c r="T694" i="12"/>
  <c r="W693" i="12"/>
  <c r="V693" i="12"/>
  <c r="U693" i="12"/>
  <c r="T693" i="12"/>
  <c r="W692" i="12"/>
  <c r="V692" i="12"/>
  <c r="U692" i="12"/>
  <c r="T692" i="12"/>
  <c r="X691" i="12"/>
  <c r="W691" i="12"/>
  <c r="V691" i="12"/>
  <c r="U691" i="12"/>
  <c r="T691" i="12"/>
  <c r="X690" i="12"/>
  <c r="W690" i="12"/>
  <c r="V690" i="12"/>
  <c r="U690" i="12"/>
  <c r="T690" i="12"/>
  <c r="W689" i="12"/>
  <c r="V689" i="12"/>
  <c r="U689" i="12"/>
  <c r="T689" i="12"/>
  <c r="X689" i="12" s="1"/>
  <c r="W688" i="12"/>
  <c r="V688" i="12"/>
  <c r="U688" i="12"/>
  <c r="T688" i="12"/>
  <c r="W687" i="12"/>
  <c r="V687" i="12"/>
  <c r="U687" i="12"/>
  <c r="T687" i="12"/>
  <c r="X687" i="12" s="1"/>
  <c r="W686" i="12"/>
  <c r="V686" i="12"/>
  <c r="U686" i="12"/>
  <c r="T686" i="12"/>
  <c r="W685" i="12"/>
  <c r="V685" i="12"/>
  <c r="U685" i="12"/>
  <c r="X685" i="12" s="1"/>
  <c r="T685" i="12"/>
  <c r="W684" i="12"/>
  <c r="V684" i="12"/>
  <c r="U684" i="12"/>
  <c r="T684" i="12"/>
  <c r="X683" i="12"/>
  <c r="W683" i="12"/>
  <c r="V683" i="12"/>
  <c r="U683" i="12"/>
  <c r="T683" i="12"/>
  <c r="W682" i="12"/>
  <c r="V682" i="12"/>
  <c r="U682" i="12"/>
  <c r="X682" i="12" s="1"/>
  <c r="T682" i="12"/>
  <c r="W681" i="12"/>
  <c r="V681" i="12"/>
  <c r="U681" i="12"/>
  <c r="T681" i="12"/>
  <c r="X681" i="12" s="1"/>
  <c r="W680" i="12"/>
  <c r="V680" i="12"/>
  <c r="U680" i="12"/>
  <c r="T680" i="12"/>
  <c r="X680" i="12" s="1"/>
  <c r="W679" i="12"/>
  <c r="V679" i="12"/>
  <c r="U679" i="12"/>
  <c r="T679" i="12"/>
  <c r="W678" i="12"/>
  <c r="V678" i="12"/>
  <c r="U678" i="12"/>
  <c r="T678" i="12"/>
  <c r="W677" i="12"/>
  <c r="V677" i="12"/>
  <c r="U677" i="12"/>
  <c r="T677" i="12"/>
  <c r="W676" i="12"/>
  <c r="V676" i="12"/>
  <c r="U676" i="12"/>
  <c r="T676" i="12"/>
  <c r="X675" i="12"/>
  <c r="W675" i="12"/>
  <c r="V675" i="12"/>
  <c r="U675" i="12"/>
  <c r="T675" i="12"/>
  <c r="W674" i="12"/>
  <c r="V674" i="12"/>
  <c r="U674" i="12"/>
  <c r="X674" i="12" s="1"/>
  <c r="T674" i="12"/>
  <c r="W673" i="12"/>
  <c r="V673" i="12"/>
  <c r="U673" i="12"/>
  <c r="T673" i="12"/>
  <c r="X673" i="12" s="1"/>
  <c r="W672" i="12"/>
  <c r="V672" i="12"/>
  <c r="U672" i="12"/>
  <c r="T672" i="12"/>
  <c r="W671" i="12"/>
  <c r="V671" i="12"/>
  <c r="U671" i="12"/>
  <c r="T671" i="12"/>
  <c r="X671" i="12" s="1"/>
  <c r="W670" i="12"/>
  <c r="V670" i="12"/>
  <c r="U670" i="12"/>
  <c r="X670" i="12" s="1"/>
  <c r="T670" i="12"/>
  <c r="W669" i="12"/>
  <c r="V669" i="12"/>
  <c r="U669" i="12"/>
  <c r="T669" i="12"/>
  <c r="W668" i="12"/>
  <c r="V668" i="12"/>
  <c r="U668" i="12"/>
  <c r="T668" i="12"/>
  <c r="X668" i="12" s="1"/>
  <c r="X667" i="12"/>
  <c r="W667" i="12"/>
  <c r="V667" i="12"/>
  <c r="U667" i="12"/>
  <c r="T667" i="12"/>
  <c r="W666" i="12"/>
  <c r="V666" i="12"/>
  <c r="U666" i="12"/>
  <c r="X666" i="12" s="1"/>
  <c r="T666" i="12"/>
  <c r="W665" i="12"/>
  <c r="V665" i="12"/>
  <c r="U665" i="12"/>
  <c r="T665" i="12"/>
  <c r="X665" i="12" s="1"/>
  <c r="W664" i="12"/>
  <c r="V664" i="12"/>
  <c r="U664" i="12"/>
  <c r="T664" i="12"/>
  <c r="X664" i="12" s="1"/>
  <c r="W663" i="12"/>
  <c r="V663" i="12"/>
  <c r="U663" i="12"/>
  <c r="T663" i="12"/>
  <c r="W662" i="12"/>
  <c r="V662" i="12"/>
  <c r="U662" i="12"/>
  <c r="X662" i="12" s="1"/>
  <c r="T662" i="12"/>
  <c r="W661" i="12"/>
  <c r="V661" i="12"/>
  <c r="U661" i="12"/>
  <c r="X661" i="12" s="1"/>
  <c r="T661" i="12"/>
  <c r="W660" i="12"/>
  <c r="V660" i="12"/>
  <c r="U660" i="12"/>
  <c r="T660" i="12"/>
  <c r="W659" i="12"/>
  <c r="V659" i="12"/>
  <c r="U659" i="12"/>
  <c r="X659" i="12" s="1"/>
  <c r="T659" i="12"/>
  <c r="W658" i="12"/>
  <c r="V658" i="12"/>
  <c r="U658" i="12"/>
  <c r="X658" i="12" s="1"/>
  <c r="T658" i="12"/>
  <c r="W657" i="12"/>
  <c r="V657" i="12"/>
  <c r="U657" i="12"/>
  <c r="X657" i="12" s="1"/>
  <c r="T657" i="12"/>
  <c r="W656" i="12"/>
  <c r="V656" i="12"/>
  <c r="U656" i="12"/>
  <c r="T656" i="12"/>
  <c r="W655" i="12"/>
  <c r="V655" i="12"/>
  <c r="U655" i="12"/>
  <c r="T655" i="12"/>
  <c r="W654" i="12"/>
  <c r="V654" i="12"/>
  <c r="U654" i="12"/>
  <c r="X654" i="12" s="1"/>
  <c r="T654" i="12"/>
  <c r="W653" i="12"/>
  <c r="V653" i="12"/>
  <c r="U653" i="12"/>
  <c r="T653" i="12"/>
  <c r="W652" i="12"/>
  <c r="V652" i="12"/>
  <c r="U652" i="12"/>
  <c r="T652" i="12"/>
  <c r="W651" i="12"/>
  <c r="V651" i="12"/>
  <c r="U651" i="12"/>
  <c r="X651" i="12" s="1"/>
  <c r="T651" i="12"/>
  <c r="W650" i="12"/>
  <c r="X650" i="12" s="1"/>
  <c r="V650" i="12"/>
  <c r="U650" i="12"/>
  <c r="T650" i="12"/>
  <c r="W649" i="12"/>
  <c r="X649" i="12" s="1"/>
  <c r="V649" i="12"/>
  <c r="U649" i="12"/>
  <c r="T649" i="12"/>
  <c r="W648" i="12"/>
  <c r="V648" i="12"/>
  <c r="U648" i="12"/>
  <c r="T648" i="12"/>
  <c r="W647" i="12"/>
  <c r="V647" i="12"/>
  <c r="U647" i="12"/>
  <c r="T647" i="12"/>
  <c r="W646" i="12"/>
  <c r="X646" i="12" s="1"/>
  <c r="V646" i="12"/>
  <c r="U646" i="12"/>
  <c r="T646" i="12"/>
  <c r="W645" i="12"/>
  <c r="V645" i="12"/>
  <c r="U645" i="12"/>
  <c r="T645" i="12"/>
  <c r="W644" i="12"/>
  <c r="V644" i="12"/>
  <c r="U644" i="12"/>
  <c r="T644" i="12"/>
  <c r="W643" i="12"/>
  <c r="X643" i="12" s="1"/>
  <c r="V643" i="12"/>
  <c r="U643" i="12"/>
  <c r="T643" i="12"/>
  <c r="X642" i="12"/>
  <c r="W642" i="12"/>
  <c r="V642" i="12"/>
  <c r="U642" i="12"/>
  <c r="T642" i="12"/>
  <c r="W641" i="12"/>
  <c r="V641" i="12"/>
  <c r="U641" i="12"/>
  <c r="T641" i="12"/>
  <c r="X641" i="12" s="1"/>
  <c r="W640" i="12"/>
  <c r="V640" i="12"/>
  <c r="U640" i="12"/>
  <c r="T640" i="12"/>
  <c r="X640" i="12" s="1"/>
  <c r="W639" i="12"/>
  <c r="V639" i="12"/>
  <c r="U639" i="12"/>
  <c r="T639" i="12"/>
  <c r="X639" i="12" s="1"/>
  <c r="W638" i="12"/>
  <c r="V638" i="12"/>
  <c r="U638" i="12"/>
  <c r="X638" i="12" s="1"/>
  <c r="T638" i="12"/>
  <c r="W637" i="12"/>
  <c r="V637" i="12"/>
  <c r="U637" i="12"/>
  <c r="T637" i="12"/>
  <c r="W636" i="12"/>
  <c r="V636" i="12"/>
  <c r="U636" i="12"/>
  <c r="T636" i="12"/>
  <c r="X636" i="12" s="1"/>
  <c r="W635" i="12"/>
  <c r="V635" i="12"/>
  <c r="U635" i="12"/>
  <c r="X635" i="12" s="1"/>
  <c r="T635" i="12"/>
  <c r="W634" i="12"/>
  <c r="V634" i="12"/>
  <c r="U634" i="12"/>
  <c r="X634" i="12" s="1"/>
  <c r="T634" i="12"/>
  <c r="W633" i="12"/>
  <c r="V633" i="12"/>
  <c r="U633" i="12"/>
  <c r="T633" i="12"/>
  <c r="X633" i="12" s="1"/>
  <c r="W632" i="12"/>
  <c r="V632" i="12"/>
  <c r="U632" i="12"/>
  <c r="T632" i="12"/>
  <c r="X632" i="12" s="1"/>
  <c r="W631" i="12"/>
  <c r="V631" i="12"/>
  <c r="U631" i="12"/>
  <c r="T631" i="12"/>
  <c r="W630" i="12"/>
  <c r="V630" i="12"/>
  <c r="U630" i="12"/>
  <c r="X630" i="12" s="1"/>
  <c r="T630" i="12"/>
  <c r="W629" i="12"/>
  <c r="V629" i="12"/>
  <c r="U629" i="12"/>
  <c r="T629" i="12"/>
  <c r="W628" i="12"/>
  <c r="V628" i="12"/>
  <c r="U628" i="12"/>
  <c r="T628" i="12"/>
  <c r="W627" i="12"/>
  <c r="V627" i="12"/>
  <c r="U627" i="12"/>
  <c r="X627" i="12" s="1"/>
  <c r="T627" i="12"/>
  <c r="W626" i="12"/>
  <c r="V626" i="12"/>
  <c r="U626" i="12"/>
  <c r="X626" i="12" s="1"/>
  <c r="T626" i="12"/>
  <c r="W625" i="12"/>
  <c r="V625" i="12"/>
  <c r="U625" i="12"/>
  <c r="X625" i="12" s="1"/>
  <c r="T625" i="12"/>
  <c r="W624" i="12"/>
  <c r="V624" i="12"/>
  <c r="U624" i="12"/>
  <c r="T624" i="12"/>
  <c r="W623" i="12"/>
  <c r="V623" i="12"/>
  <c r="U623" i="12"/>
  <c r="T623" i="12"/>
  <c r="W622" i="12"/>
  <c r="V622" i="12"/>
  <c r="U622" i="12"/>
  <c r="X622" i="12" s="1"/>
  <c r="T622" i="12"/>
  <c r="W621" i="12"/>
  <c r="V621" i="12"/>
  <c r="U621" i="12"/>
  <c r="T621" i="12"/>
  <c r="W620" i="12"/>
  <c r="V620" i="12"/>
  <c r="U620" i="12"/>
  <c r="T620" i="12"/>
  <c r="W619" i="12"/>
  <c r="V619" i="12"/>
  <c r="U619" i="12"/>
  <c r="X619" i="12" s="1"/>
  <c r="T619" i="12"/>
  <c r="W618" i="12"/>
  <c r="X618" i="12" s="1"/>
  <c r="V618" i="12"/>
  <c r="U618" i="12"/>
  <c r="T618" i="12"/>
  <c r="W617" i="12"/>
  <c r="V617" i="12"/>
  <c r="X617" i="12" s="1"/>
  <c r="U617" i="12"/>
  <c r="T617" i="12"/>
  <c r="W616" i="12"/>
  <c r="V616" i="12"/>
  <c r="U616" i="12"/>
  <c r="T616" i="12"/>
  <c r="W615" i="12"/>
  <c r="V615" i="12"/>
  <c r="U615" i="12"/>
  <c r="T615" i="12"/>
  <c r="W614" i="12"/>
  <c r="V614" i="12"/>
  <c r="X614" i="12" s="1"/>
  <c r="U614" i="12"/>
  <c r="T614" i="12"/>
  <c r="W613" i="12"/>
  <c r="V613" i="12"/>
  <c r="U613" i="12"/>
  <c r="T613" i="12"/>
  <c r="W612" i="12"/>
  <c r="V612" i="12"/>
  <c r="U612" i="12"/>
  <c r="T612" i="12"/>
  <c r="W611" i="12"/>
  <c r="X611" i="12" s="1"/>
  <c r="V611" i="12"/>
  <c r="U611" i="12"/>
  <c r="T611" i="12"/>
  <c r="X610" i="12"/>
  <c r="W610" i="12"/>
  <c r="V610" i="12"/>
  <c r="U610" i="12"/>
  <c r="T610" i="12"/>
  <c r="W609" i="12"/>
  <c r="V609" i="12"/>
  <c r="U609" i="12"/>
  <c r="T609" i="12"/>
  <c r="X609" i="12" s="1"/>
  <c r="W608" i="12"/>
  <c r="V608" i="12"/>
  <c r="U608" i="12"/>
  <c r="T608" i="12"/>
  <c r="X608" i="12" s="1"/>
  <c r="W607" i="12"/>
  <c r="V607" i="12"/>
  <c r="U607" i="12"/>
  <c r="T607" i="12"/>
  <c r="X607" i="12" s="1"/>
  <c r="W606" i="12"/>
  <c r="V606" i="12"/>
  <c r="U606" i="12"/>
  <c r="X606" i="12" s="1"/>
  <c r="T606" i="12"/>
  <c r="W605" i="12"/>
  <c r="V605" i="12"/>
  <c r="U605" i="12"/>
  <c r="T605" i="12"/>
  <c r="W604" i="12"/>
  <c r="V604" i="12"/>
  <c r="U604" i="12"/>
  <c r="T604" i="12"/>
  <c r="X604" i="12" s="1"/>
  <c r="W603" i="12"/>
  <c r="V603" i="12"/>
  <c r="U603" i="12"/>
  <c r="X603" i="12" s="1"/>
  <c r="T603" i="12"/>
  <c r="W602" i="12"/>
  <c r="V602" i="12"/>
  <c r="U602" i="12"/>
  <c r="X602" i="12" s="1"/>
  <c r="T602" i="12"/>
  <c r="W601" i="12"/>
  <c r="V601" i="12"/>
  <c r="U601" i="12"/>
  <c r="T601" i="12"/>
  <c r="X601" i="12" s="1"/>
  <c r="W600" i="12"/>
  <c r="V600" i="12"/>
  <c r="U600" i="12"/>
  <c r="T600" i="12"/>
  <c r="X600" i="12" s="1"/>
  <c r="W599" i="12"/>
  <c r="V599" i="12"/>
  <c r="U599" i="12"/>
  <c r="T599" i="12"/>
  <c r="W598" i="12"/>
  <c r="V598" i="12"/>
  <c r="U598" i="12"/>
  <c r="X598" i="12" s="1"/>
  <c r="T598" i="12"/>
  <c r="W597" i="12"/>
  <c r="V597" i="12"/>
  <c r="U597" i="12"/>
  <c r="T597" i="12"/>
  <c r="W596" i="12"/>
  <c r="V596" i="12"/>
  <c r="U596" i="12"/>
  <c r="T596" i="12"/>
  <c r="W595" i="12"/>
  <c r="V595" i="12"/>
  <c r="U595" i="12"/>
  <c r="X595" i="12" s="1"/>
  <c r="T595" i="12"/>
  <c r="W594" i="12"/>
  <c r="V594" i="12"/>
  <c r="U594" i="12"/>
  <c r="X594" i="12" s="1"/>
  <c r="T594" i="12"/>
  <c r="W593" i="12"/>
  <c r="V593" i="12"/>
  <c r="U593" i="12"/>
  <c r="X593" i="12" s="1"/>
  <c r="T593" i="12"/>
  <c r="W592" i="12"/>
  <c r="V592" i="12"/>
  <c r="U592" i="12"/>
  <c r="T592" i="12"/>
  <c r="W591" i="12"/>
  <c r="V591" i="12"/>
  <c r="U591" i="12"/>
  <c r="T591" i="12"/>
  <c r="W590" i="12"/>
  <c r="V590" i="12"/>
  <c r="U590" i="12"/>
  <c r="X590" i="12" s="1"/>
  <c r="T590" i="12"/>
  <c r="W589" i="12"/>
  <c r="V589" i="12"/>
  <c r="U589" i="12"/>
  <c r="T589" i="12"/>
  <c r="W588" i="12"/>
  <c r="V588" i="12"/>
  <c r="U588" i="12"/>
  <c r="T588" i="12"/>
  <c r="W587" i="12"/>
  <c r="V587" i="12"/>
  <c r="U587" i="12"/>
  <c r="X587" i="12" s="1"/>
  <c r="T587" i="12"/>
  <c r="W586" i="12"/>
  <c r="X586" i="12" s="1"/>
  <c r="V586" i="12"/>
  <c r="U586" i="12"/>
  <c r="T586" i="12"/>
  <c r="W585" i="12"/>
  <c r="V585" i="12"/>
  <c r="X585" i="12" s="1"/>
  <c r="U585" i="12"/>
  <c r="T585" i="12"/>
  <c r="W584" i="12"/>
  <c r="V584" i="12"/>
  <c r="U584" i="12"/>
  <c r="T584" i="12"/>
  <c r="W583" i="12"/>
  <c r="V583" i="12"/>
  <c r="U583" i="12"/>
  <c r="T583" i="12"/>
  <c r="W582" i="12"/>
  <c r="V582" i="12"/>
  <c r="X582" i="12" s="1"/>
  <c r="U582" i="12"/>
  <c r="T582" i="12"/>
  <c r="X581" i="12"/>
  <c r="W581" i="12"/>
  <c r="V581" i="12"/>
  <c r="U581" i="12"/>
  <c r="T581" i="12"/>
  <c r="W580" i="12"/>
  <c r="V580" i="12"/>
  <c r="U580" i="12"/>
  <c r="T580" i="12"/>
  <c r="X580" i="12" s="1"/>
  <c r="W579" i="12"/>
  <c r="V579" i="12"/>
  <c r="U579" i="12"/>
  <c r="T579" i="12"/>
  <c r="X579" i="12" s="1"/>
  <c r="W578" i="12"/>
  <c r="V578" i="12"/>
  <c r="U578" i="12"/>
  <c r="X578" i="12" s="1"/>
  <c r="T578" i="12"/>
  <c r="W577" i="12"/>
  <c r="V577" i="12"/>
  <c r="U577" i="12"/>
  <c r="T577" i="12"/>
  <c r="X577" i="12" s="1"/>
  <c r="W576" i="12"/>
  <c r="V576" i="12"/>
  <c r="U576" i="12"/>
  <c r="T576" i="12"/>
  <c r="W575" i="12"/>
  <c r="V575" i="12"/>
  <c r="U575" i="12"/>
  <c r="T575" i="12"/>
  <c r="X575" i="12" s="1"/>
  <c r="W574" i="12"/>
  <c r="V574" i="12"/>
  <c r="U574" i="12"/>
  <c r="X574" i="12" s="1"/>
  <c r="T574" i="12"/>
  <c r="W573" i="12"/>
  <c r="V573" i="12"/>
  <c r="U573" i="12"/>
  <c r="X573" i="12" s="1"/>
  <c r="T573" i="12"/>
  <c r="W572" i="12"/>
  <c r="V572" i="12"/>
  <c r="U572" i="12"/>
  <c r="T572" i="12"/>
  <c r="X571" i="12"/>
  <c r="W571" i="12"/>
  <c r="V571" i="12"/>
  <c r="U571" i="12"/>
  <c r="T571" i="12"/>
  <c r="X570" i="12"/>
  <c r="W570" i="12"/>
  <c r="V570" i="12"/>
  <c r="U570" i="12"/>
  <c r="T570" i="12"/>
  <c r="X569" i="12"/>
  <c r="W569" i="12"/>
  <c r="V569" i="12"/>
  <c r="U569" i="12"/>
  <c r="T569" i="12"/>
  <c r="W568" i="12"/>
  <c r="V568" i="12"/>
  <c r="U568" i="12"/>
  <c r="T568" i="12"/>
  <c r="X567" i="12"/>
  <c r="W567" i="12"/>
  <c r="V567" i="12"/>
  <c r="U567" i="12"/>
  <c r="T567" i="12"/>
  <c r="W566" i="12"/>
  <c r="V566" i="12"/>
  <c r="U566" i="12"/>
  <c r="X566" i="12" s="1"/>
  <c r="T566" i="12"/>
  <c r="W565" i="12"/>
  <c r="V565" i="12"/>
  <c r="U565" i="12"/>
  <c r="T565" i="12"/>
  <c r="X565" i="12" s="1"/>
  <c r="W564" i="12"/>
  <c r="V564" i="12"/>
  <c r="U564" i="12"/>
  <c r="T564" i="12"/>
  <c r="X564" i="12" s="1"/>
  <c r="W563" i="12"/>
  <c r="V563" i="12"/>
  <c r="U563" i="12"/>
  <c r="T563" i="12"/>
  <c r="X563" i="12" s="1"/>
  <c r="W562" i="12"/>
  <c r="V562" i="12"/>
  <c r="U562" i="12"/>
  <c r="X562" i="12" s="1"/>
  <c r="T562" i="12"/>
  <c r="W561" i="12"/>
  <c r="V561" i="12"/>
  <c r="X561" i="12" s="1"/>
  <c r="U561" i="12"/>
  <c r="T561" i="12"/>
  <c r="W560" i="12"/>
  <c r="V560" i="12"/>
  <c r="U560" i="12"/>
  <c r="T560" i="12"/>
  <c r="W559" i="12"/>
  <c r="V559" i="12"/>
  <c r="U559" i="12"/>
  <c r="X559" i="12" s="1"/>
  <c r="T559" i="12"/>
  <c r="W558" i="12"/>
  <c r="X558" i="12" s="1"/>
  <c r="V558" i="12"/>
  <c r="U558" i="12"/>
  <c r="T558" i="12"/>
  <c r="W557" i="12"/>
  <c r="V557" i="12"/>
  <c r="X557" i="12" s="1"/>
  <c r="U557" i="12"/>
  <c r="T557" i="12"/>
  <c r="W556" i="12"/>
  <c r="V556" i="12"/>
  <c r="U556" i="12"/>
  <c r="T556" i="12"/>
  <c r="X555" i="12"/>
  <c r="W555" i="12"/>
  <c r="V555" i="12"/>
  <c r="U555" i="12"/>
  <c r="T555" i="12"/>
  <c r="X554" i="12"/>
  <c r="W554" i="12"/>
  <c r="V554" i="12"/>
  <c r="U554" i="12"/>
  <c r="T554" i="12"/>
  <c r="W553" i="12"/>
  <c r="V553" i="12"/>
  <c r="U553" i="12"/>
  <c r="T553" i="12"/>
  <c r="X553" i="12" s="1"/>
  <c r="W552" i="12"/>
  <c r="V552" i="12"/>
  <c r="U552" i="12"/>
  <c r="T552" i="12"/>
  <c r="W551" i="12"/>
  <c r="V551" i="12"/>
  <c r="U551" i="12"/>
  <c r="T551" i="12"/>
  <c r="X551" i="12" s="1"/>
  <c r="W550" i="12"/>
  <c r="V550" i="12"/>
  <c r="U550" i="12"/>
  <c r="X550" i="12" s="1"/>
  <c r="T550" i="12"/>
  <c r="W549" i="12"/>
  <c r="V549" i="12"/>
  <c r="U549" i="12"/>
  <c r="X549" i="12" s="1"/>
  <c r="T549" i="12"/>
  <c r="W548" i="12"/>
  <c r="V548" i="12"/>
  <c r="U548" i="12"/>
  <c r="T548" i="12"/>
  <c r="W547" i="12"/>
  <c r="X547" i="12" s="1"/>
  <c r="V547" i="12"/>
  <c r="U547" i="12"/>
  <c r="T547" i="12"/>
  <c r="W546" i="12"/>
  <c r="V546" i="12"/>
  <c r="X546" i="12" s="1"/>
  <c r="U546" i="12"/>
  <c r="T546" i="12"/>
  <c r="X545" i="12"/>
  <c r="W545" i="12"/>
  <c r="V545" i="12"/>
  <c r="U545" i="12"/>
  <c r="T545" i="12"/>
  <c r="W544" i="12"/>
  <c r="V544" i="12"/>
  <c r="U544" i="12"/>
  <c r="T544" i="12"/>
  <c r="W543" i="12"/>
  <c r="X543" i="12" s="1"/>
  <c r="V543" i="12"/>
  <c r="U543" i="12"/>
  <c r="T543" i="12"/>
  <c r="X542" i="12"/>
  <c r="W542" i="12"/>
  <c r="V542" i="12"/>
  <c r="U542" i="12"/>
  <c r="T542" i="12"/>
  <c r="W541" i="12"/>
  <c r="V541" i="12"/>
  <c r="U541" i="12"/>
  <c r="T541" i="12"/>
  <c r="X541" i="12" s="1"/>
  <c r="W540" i="12"/>
  <c r="V540" i="12"/>
  <c r="U540" i="12"/>
  <c r="T540" i="12"/>
  <c r="X540" i="12" s="1"/>
  <c r="W539" i="12"/>
  <c r="V539" i="12"/>
  <c r="U539" i="12"/>
  <c r="T539" i="12"/>
  <c r="X539" i="12" s="1"/>
  <c r="W538" i="12"/>
  <c r="V538" i="12"/>
  <c r="X538" i="12" s="1"/>
  <c r="U538" i="12"/>
  <c r="T538" i="12"/>
  <c r="W537" i="12"/>
  <c r="V537" i="12"/>
  <c r="U537" i="12"/>
  <c r="T537" i="12"/>
  <c r="X537" i="12" s="1"/>
  <c r="W536" i="12"/>
  <c r="V536" i="12"/>
  <c r="U536" i="12"/>
  <c r="T536" i="12"/>
  <c r="W535" i="12"/>
  <c r="V535" i="12"/>
  <c r="U535" i="12"/>
  <c r="X535" i="12" s="1"/>
  <c r="T535" i="12"/>
  <c r="W534" i="12"/>
  <c r="V534" i="12"/>
  <c r="U534" i="12"/>
  <c r="X534" i="12" s="1"/>
  <c r="T534" i="12"/>
  <c r="W533" i="12"/>
  <c r="X533" i="12" s="1"/>
  <c r="V533" i="12"/>
  <c r="U533" i="12"/>
  <c r="T533" i="12"/>
  <c r="W532" i="12"/>
  <c r="V532" i="12"/>
  <c r="U532" i="12"/>
  <c r="T532" i="12"/>
  <c r="X531" i="12"/>
  <c r="W531" i="12"/>
  <c r="V531" i="12"/>
  <c r="U531" i="12"/>
  <c r="T531" i="12"/>
  <c r="X530" i="12"/>
  <c r="W530" i="12"/>
  <c r="V530" i="12"/>
  <c r="U530" i="12"/>
  <c r="T530" i="12"/>
  <c r="W529" i="12"/>
  <c r="V529" i="12"/>
  <c r="U529" i="12"/>
  <c r="T529" i="12"/>
  <c r="X529" i="12" s="1"/>
  <c r="W528" i="12"/>
  <c r="V528" i="12"/>
  <c r="U528" i="12"/>
  <c r="T528" i="12"/>
  <c r="X528" i="12" s="1"/>
  <c r="W527" i="12"/>
  <c r="V527" i="12"/>
  <c r="U527" i="12"/>
  <c r="T527" i="12"/>
  <c r="X527" i="12" s="1"/>
  <c r="W526" i="12"/>
  <c r="V526" i="12"/>
  <c r="U526" i="12"/>
  <c r="X526" i="12" s="1"/>
  <c r="T526" i="12"/>
  <c r="W525" i="12"/>
  <c r="V525" i="12"/>
  <c r="U525" i="12"/>
  <c r="T525" i="12"/>
  <c r="X525" i="12" s="1"/>
  <c r="W524" i="12"/>
  <c r="V524" i="12"/>
  <c r="U524" i="12"/>
  <c r="T524" i="12"/>
  <c r="X524" i="12" s="1"/>
  <c r="W523" i="12"/>
  <c r="V523" i="12"/>
  <c r="U523" i="12"/>
  <c r="T523" i="12"/>
  <c r="X523" i="12" s="1"/>
  <c r="W522" i="12"/>
  <c r="V522" i="12"/>
  <c r="X522" i="12" s="1"/>
  <c r="U522" i="12"/>
  <c r="T522" i="12"/>
  <c r="W521" i="12"/>
  <c r="V521" i="12"/>
  <c r="X521" i="12" s="1"/>
  <c r="U521" i="12"/>
  <c r="T521" i="12"/>
  <c r="W520" i="12"/>
  <c r="V520" i="12"/>
  <c r="U520" i="12"/>
  <c r="T520" i="12"/>
  <c r="W519" i="12"/>
  <c r="X519" i="12" s="1"/>
  <c r="V519" i="12"/>
  <c r="U519" i="12"/>
  <c r="T519" i="12"/>
  <c r="W518" i="12"/>
  <c r="V518" i="12"/>
  <c r="X518" i="12" s="1"/>
  <c r="U518" i="12"/>
  <c r="T518" i="12"/>
  <c r="X517" i="12"/>
  <c r="W517" i="12"/>
  <c r="V517" i="12"/>
  <c r="U517" i="12"/>
  <c r="T517" i="12"/>
  <c r="W516" i="12"/>
  <c r="V516" i="12"/>
  <c r="U516" i="12"/>
  <c r="T516" i="12"/>
  <c r="X516" i="12" s="1"/>
  <c r="W515" i="12"/>
  <c r="V515" i="12"/>
  <c r="U515" i="12"/>
  <c r="T515" i="12"/>
  <c r="X515" i="12" s="1"/>
  <c r="W514" i="12"/>
  <c r="V514" i="12"/>
  <c r="U514" i="12"/>
  <c r="X514" i="12" s="1"/>
  <c r="T514" i="12"/>
  <c r="W513" i="12"/>
  <c r="V513" i="12"/>
  <c r="U513" i="12"/>
  <c r="T513" i="12"/>
  <c r="X513" i="12" s="1"/>
  <c r="W512" i="12"/>
  <c r="V512" i="12"/>
  <c r="U512" i="12"/>
  <c r="T512" i="12"/>
  <c r="W511" i="12"/>
  <c r="V511" i="12"/>
  <c r="U511" i="12"/>
  <c r="T511" i="12"/>
  <c r="X511" i="12" s="1"/>
  <c r="W510" i="12"/>
  <c r="V510" i="12"/>
  <c r="U510" i="12"/>
  <c r="X510" i="12" s="1"/>
  <c r="T510" i="12"/>
  <c r="W509" i="12"/>
  <c r="V509" i="12"/>
  <c r="U509" i="12"/>
  <c r="T509" i="12"/>
  <c r="X509" i="12" s="1"/>
  <c r="W508" i="12"/>
  <c r="V508" i="12"/>
  <c r="U508" i="12"/>
  <c r="T508" i="12"/>
  <c r="X507" i="12"/>
  <c r="W507" i="12"/>
  <c r="V507" i="12"/>
  <c r="U507" i="12"/>
  <c r="T507" i="12"/>
  <c r="X506" i="12"/>
  <c r="W506" i="12"/>
  <c r="V506" i="12"/>
  <c r="U506" i="12"/>
  <c r="T506" i="12"/>
  <c r="X505" i="12"/>
  <c r="W505" i="12"/>
  <c r="V505" i="12"/>
  <c r="U505" i="12"/>
  <c r="T505" i="12"/>
  <c r="W504" i="12"/>
  <c r="V504" i="12"/>
  <c r="U504" i="12"/>
  <c r="T504" i="12"/>
  <c r="X503" i="12"/>
  <c r="W503" i="12"/>
  <c r="V503" i="12"/>
  <c r="U503" i="12"/>
  <c r="T503" i="12"/>
  <c r="W502" i="12"/>
  <c r="V502" i="12"/>
  <c r="U502" i="12"/>
  <c r="X502" i="12" s="1"/>
  <c r="T502" i="12"/>
  <c r="W501" i="12"/>
  <c r="V501" i="12"/>
  <c r="U501" i="12"/>
  <c r="T501" i="12"/>
  <c r="X501" i="12" s="1"/>
  <c r="W500" i="12"/>
  <c r="V500" i="12"/>
  <c r="U500" i="12"/>
  <c r="T500" i="12"/>
  <c r="X500" i="12" s="1"/>
  <c r="W499" i="12"/>
  <c r="V499" i="12"/>
  <c r="U499" i="12"/>
  <c r="T499" i="12"/>
  <c r="X499" i="12" s="1"/>
  <c r="W498" i="12"/>
  <c r="V498" i="12"/>
  <c r="U498" i="12"/>
  <c r="X498" i="12" s="1"/>
  <c r="T498" i="12"/>
  <c r="W497" i="12"/>
  <c r="V497" i="12"/>
  <c r="X497" i="12" s="1"/>
  <c r="U497" i="12"/>
  <c r="T497" i="12"/>
  <c r="W496" i="12"/>
  <c r="V496" i="12"/>
  <c r="U496" i="12"/>
  <c r="T496" i="12"/>
  <c r="W495" i="12"/>
  <c r="V495" i="12"/>
  <c r="U495" i="12"/>
  <c r="T495" i="12"/>
  <c r="X495" i="12" s="1"/>
  <c r="W494" i="12"/>
  <c r="X494" i="12" s="1"/>
  <c r="V494" i="12"/>
  <c r="U494" i="12"/>
  <c r="T494" i="12"/>
  <c r="W493" i="12"/>
  <c r="V493" i="12"/>
  <c r="U493" i="12"/>
  <c r="X493" i="12" s="1"/>
  <c r="T493" i="12"/>
  <c r="W492" i="12"/>
  <c r="V492" i="12"/>
  <c r="U492" i="12"/>
  <c r="T492" i="12"/>
  <c r="X491" i="12"/>
  <c r="W491" i="12"/>
  <c r="V491" i="12"/>
  <c r="U491" i="12"/>
  <c r="T491" i="12"/>
  <c r="X490" i="12"/>
  <c r="W490" i="12"/>
  <c r="V490" i="12"/>
  <c r="U490" i="12"/>
  <c r="T490" i="12"/>
  <c r="W489" i="12"/>
  <c r="V489" i="12"/>
  <c r="U489" i="12"/>
  <c r="T489" i="12"/>
  <c r="X489" i="12" s="1"/>
  <c r="W488" i="12"/>
  <c r="V488" i="12"/>
  <c r="U488" i="12"/>
  <c r="T488" i="12"/>
  <c r="W487" i="12"/>
  <c r="V487" i="12"/>
  <c r="U487" i="12"/>
  <c r="T487" i="12"/>
  <c r="X487" i="12" s="1"/>
  <c r="W486" i="12"/>
  <c r="V486" i="12"/>
  <c r="U486" i="12"/>
  <c r="X486" i="12" s="1"/>
  <c r="T486" i="12"/>
  <c r="W485" i="12"/>
  <c r="V485" i="12"/>
  <c r="U485" i="12"/>
  <c r="X485" i="12" s="1"/>
  <c r="T485" i="12"/>
  <c r="W484" i="12"/>
  <c r="V484" i="12"/>
  <c r="U484" i="12"/>
  <c r="T484" i="12"/>
  <c r="W483" i="12"/>
  <c r="X483" i="12" s="1"/>
  <c r="V483" i="12"/>
  <c r="U483" i="12"/>
  <c r="T483" i="12"/>
  <c r="W482" i="12"/>
  <c r="V482" i="12"/>
  <c r="X482" i="12" s="1"/>
  <c r="U482" i="12"/>
  <c r="T482" i="12"/>
  <c r="X481" i="12"/>
  <c r="W481" i="12"/>
  <c r="V481" i="12"/>
  <c r="U481" i="12"/>
  <c r="T481" i="12"/>
  <c r="W480" i="12"/>
  <c r="V480" i="12"/>
  <c r="U480" i="12"/>
  <c r="T480" i="12"/>
  <c r="W479" i="12"/>
  <c r="V479" i="12"/>
  <c r="U479" i="12"/>
  <c r="X479" i="12" s="1"/>
  <c r="T479" i="12"/>
  <c r="X478" i="12"/>
  <c r="W478" i="12"/>
  <c r="V478" i="12"/>
  <c r="U478" i="12"/>
  <c r="T478" i="12"/>
  <c r="W477" i="12"/>
  <c r="V477" i="12"/>
  <c r="U477" i="12"/>
  <c r="X477" i="12" s="1"/>
  <c r="T477" i="12"/>
  <c r="W476" i="12"/>
  <c r="V476" i="12"/>
  <c r="U476" i="12"/>
  <c r="T476" i="12"/>
  <c r="X476" i="12" s="1"/>
  <c r="W475" i="12"/>
  <c r="V475" i="12"/>
  <c r="U475" i="12"/>
  <c r="T475" i="12"/>
  <c r="X475" i="12" s="1"/>
  <c r="W474" i="12"/>
  <c r="V474" i="12"/>
  <c r="X474" i="12" s="1"/>
  <c r="U474" i="12"/>
  <c r="T474" i="12"/>
  <c r="W473" i="12"/>
  <c r="V473" i="12"/>
  <c r="U473" i="12"/>
  <c r="T473" i="12"/>
  <c r="X473" i="12" s="1"/>
  <c r="W472" i="12"/>
  <c r="V472" i="12"/>
  <c r="U472" i="12"/>
  <c r="T472" i="12"/>
  <c r="W471" i="12"/>
  <c r="V471" i="12"/>
  <c r="U471" i="12"/>
  <c r="X471" i="12" s="1"/>
  <c r="T471" i="12"/>
  <c r="W470" i="12"/>
  <c r="V470" i="12"/>
  <c r="U470" i="12"/>
  <c r="X470" i="12" s="1"/>
  <c r="T470" i="12"/>
  <c r="X469" i="12"/>
  <c r="W469" i="12"/>
  <c r="V469" i="12"/>
  <c r="U469" i="12"/>
  <c r="T469" i="12"/>
  <c r="W468" i="12"/>
  <c r="V468" i="12"/>
  <c r="U468" i="12"/>
  <c r="T468" i="12"/>
  <c r="X467" i="12"/>
  <c r="W467" i="12"/>
  <c r="V467" i="12"/>
  <c r="U467" i="12"/>
  <c r="T467" i="12"/>
  <c r="X466" i="12"/>
  <c r="W466" i="12"/>
  <c r="V466" i="12"/>
  <c r="U466" i="12"/>
  <c r="T466" i="12"/>
  <c r="W465" i="12"/>
  <c r="V465" i="12"/>
  <c r="U465" i="12"/>
  <c r="T465" i="12"/>
  <c r="X465" i="12" s="1"/>
  <c r="W464" i="12"/>
  <c r="V464" i="12"/>
  <c r="U464" i="12"/>
  <c r="T464" i="12"/>
  <c r="X464" i="12" s="1"/>
  <c r="W463" i="12"/>
  <c r="V463" i="12"/>
  <c r="U463" i="12"/>
  <c r="T463" i="12"/>
  <c r="X463" i="12" s="1"/>
  <c r="W462" i="12"/>
  <c r="V462" i="12"/>
  <c r="U462" i="12"/>
  <c r="X462" i="12" s="1"/>
  <c r="T462" i="12"/>
  <c r="W461" i="12"/>
  <c r="V461" i="12"/>
  <c r="U461" i="12"/>
  <c r="T461" i="12"/>
  <c r="X461" i="12" s="1"/>
  <c r="W460" i="12"/>
  <c r="V460" i="12"/>
  <c r="U460" i="12"/>
  <c r="T460" i="12"/>
  <c r="W459" i="12"/>
  <c r="V459" i="12"/>
  <c r="U459" i="12"/>
  <c r="T459" i="12"/>
  <c r="X459" i="12" s="1"/>
  <c r="W458" i="12"/>
  <c r="V458" i="12"/>
  <c r="X458" i="12" s="1"/>
  <c r="U458" i="12"/>
  <c r="T458" i="12"/>
  <c r="X457" i="12"/>
  <c r="W457" i="12"/>
  <c r="V457" i="12"/>
  <c r="U457" i="12"/>
  <c r="T457" i="12"/>
  <c r="W456" i="12"/>
  <c r="V456" i="12"/>
  <c r="U456" i="12"/>
  <c r="T456" i="12"/>
  <c r="X455" i="12"/>
  <c r="W455" i="12"/>
  <c r="V455" i="12"/>
  <c r="U455" i="12"/>
  <c r="T455" i="12"/>
  <c r="W454" i="12"/>
  <c r="V454" i="12"/>
  <c r="U454" i="12"/>
  <c r="X454" i="12" s="1"/>
  <c r="T454" i="12"/>
  <c r="X453" i="12"/>
  <c r="W453" i="12"/>
  <c r="V453" i="12"/>
  <c r="U453" i="12"/>
  <c r="T453" i="12"/>
  <c r="W452" i="12"/>
  <c r="V452" i="12"/>
  <c r="U452" i="12"/>
  <c r="T452" i="12"/>
  <c r="X452" i="12" s="1"/>
  <c r="W451" i="12"/>
  <c r="V451" i="12"/>
  <c r="U451" i="12"/>
  <c r="T451" i="12"/>
  <c r="X451" i="12" s="1"/>
  <c r="W450" i="12"/>
  <c r="V450" i="12"/>
  <c r="U450" i="12"/>
  <c r="X450" i="12" s="1"/>
  <c r="T450" i="12"/>
  <c r="W449" i="12"/>
  <c r="V449" i="12"/>
  <c r="U449" i="12"/>
  <c r="T449" i="12"/>
  <c r="X449" i="12" s="1"/>
  <c r="W448" i="12"/>
  <c r="V448" i="12"/>
  <c r="U448" i="12"/>
  <c r="T448" i="12"/>
  <c r="W447" i="12"/>
  <c r="V447" i="12"/>
  <c r="U447" i="12"/>
  <c r="T447" i="12"/>
  <c r="X447" i="12" s="1"/>
  <c r="W446" i="12"/>
  <c r="V446" i="12"/>
  <c r="U446" i="12"/>
  <c r="X446" i="12" s="1"/>
  <c r="T446" i="12"/>
  <c r="W445" i="12"/>
  <c r="V445" i="12"/>
  <c r="U445" i="12"/>
  <c r="X445" i="12" s="1"/>
  <c r="T445" i="12"/>
  <c r="W444" i="12"/>
  <c r="V444" i="12"/>
  <c r="U444" i="12"/>
  <c r="T444" i="12"/>
  <c r="X443" i="12"/>
  <c r="W443" i="12"/>
  <c r="V443" i="12"/>
  <c r="U443" i="12"/>
  <c r="T443" i="12"/>
  <c r="X442" i="12"/>
  <c r="W442" i="12"/>
  <c r="V442" i="12"/>
  <c r="U442" i="12"/>
  <c r="T442" i="12"/>
  <c r="X441" i="12"/>
  <c r="W441" i="12"/>
  <c r="V441" i="12"/>
  <c r="U441" i="12"/>
  <c r="T441" i="12"/>
  <c r="W440" i="12"/>
  <c r="V440" i="12"/>
  <c r="U440" i="12"/>
  <c r="T440" i="12"/>
  <c r="W439" i="12"/>
  <c r="V439" i="12"/>
  <c r="U439" i="12"/>
  <c r="T439" i="12"/>
  <c r="X439" i="12" s="1"/>
  <c r="W438" i="12"/>
  <c r="V438" i="12"/>
  <c r="U438" i="12"/>
  <c r="X438" i="12" s="1"/>
  <c r="T438" i="12"/>
  <c r="W437" i="12"/>
  <c r="V437" i="12"/>
  <c r="U437" i="12"/>
  <c r="T437" i="12"/>
  <c r="X437" i="12" s="1"/>
  <c r="W436" i="12"/>
  <c r="V436" i="12"/>
  <c r="U436" i="12"/>
  <c r="T436" i="12"/>
  <c r="W435" i="12"/>
  <c r="V435" i="12"/>
  <c r="U435" i="12"/>
  <c r="T435" i="12"/>
  <c r="X435" i="12" s="1"/>
  <c r="W434" i="12"/>
  <c r="V434" i="12"/>
  <c r="U434" i="12"/>
  <c r="X434" i="12" s="1"/>
  <c r="T434" i="12"/>
  <c r="W433" i="12"/>
  <c r="V433" i="12"/>
  <c r="X433" i="12" s="1"/>
  <c r="U433" i="12"/>
  <c r="T433" i="12"/>
  <c r="W432" i="12"/>
  <c r="V432" i="12"/>
  <c r="U432" i="12"/>
  <c r="T432" i="12"/>
  <c r="W431" i="12"/>
  <c r="V431" i="12"/>
  <c r="U431" i="12"/>
  <c r="X431" i="12" s="1"/>
  <c r="T431" i="12"/>
  <c r="X430" i="12"/>
  <c r="W430" i="12"/>
  <c r="V430" i="12"/>
  <c r="U430" i="12"/>
  <c r="T430" i="12"/>
  <c r="W429" i="12"/>
  <c r="V429" i="12"/>
  <c r="U429" i="12"/>
  <c r="X429" i="12" s="1"/>
  <c r="T429" i="12"/>
  <c r="W428" i="12"/>
  <c r="V428" i="12"/>
  <c r="U428" i="12"/>
  <c r="T428" i="12"/>
  <c r="X427" i="12"/>
  <c r="W427" i="12"/>
  <c r="V427" i="12"/>
  <c r="U427" i="12"/>
  <c r="T427" i="12"/>
  <c r="X426" i="12"/>
  <c r="W426" i="12"/>
  <c r="V426" i="12"/>
  <c r="U426" i="12"/>
  <c r="T426" i="12"/>
  <c r="W425" i="12"/>
  <c r="V425" i="12"/>
  <c r="U425" i="12"/>
  <c r="T425" i="12"/>
  <c r="X425" i="12" s="1"/>
  <c r="W424" i="12"/>
  <c r="V424" i="12"/>
  <c r="U424" i="12"/>
  <c r="T424" i="12"/>
  <c r="W423" i="12"/>
  <c r="V423" i="12"/>
  <c r="U423" i="12"/>
  <c r="T423" i="12"/>
  <c r="X423" i="12" s="1"/>
  <c r="W422" i="12"/>
  <c r="V422" i="12"/>
  <c r="U422" i="12"/>
  <c r="X422" i="12" s="1"/>
  <c r="T422" i="12"/>
  <c r="W421" i="12"/>
  <c r="V421" i="12"/>
  <c r="U421" i="12"/>
  <c r="X421" i="12" s="1"/>
  <c r="T421" i="12"/>
  <c r="W420" i="12"/>
  <c r="V420" i="12"/>
  <c r="U420" i="12"/>
  <c r="T420" i="12"/>
  <c r="W419" i="12"/>
  <c r="X419" i="12" s="1"/>
  <c r="V419" i="12"/>
  <c r="U419" i="12"/>
  <c r="T419" i="12"/>
  <c r="W418" i="12"/>
  <c r="V418" i="12"/>
  <c r="X418" i="12" s="1"/>
  <c r="U418" i="12"/>
  <c r="T418" i="12"/>
  <c r="X417" i="12"/>
  <c r="W417" i="12"/>
  <c r="V417" i="12"/>
  <c r="U417" i="12"/>
  <c r="T417" i="12"/>
  <c r="W416" i="12"/>
  <c r="V416" i="12"/>
  <c r="U416" i="12"/>
  <c r="T416" i="12"/>
  <c r="W415" i="12"/>
  <c r="V415" i="12"/>
  <c r="U415" i="12"/>
  <c r="X415" i="12" s="1"/>
  <c r="T415" i="12"/>
  <c r="X414" i="12"/>
  <c r="W414" i="12"/>
  <c r="V414" i="12"/>
  <c r="U414" i="12"/>
  <c r="T414" i="12"/>
  <c r="W413" i="12"/>
  <c r="V413" i="12"/>
  <c r="U413" i="12"/>
  <c r="T413" i="12"/>
  <c r="X413" i="12" s="1"/>
  <c r="W412" i="12"/>
  <c r="V412" i="12"/>
  <c r="U412" i="12"/>
  <c r="T412" i="12"/>
  <c r="X412" i="12" s="1"/>
  <c r="W411" i="12"/>
  <c r="V411" i="12"/>
  <c r="U411" i="12"/>
  <c r="T411" i="12"/>
  <c r="X411" i="12" s="1"/>
  <c r="W410" i="12"/>
  <c r="V410" i="12"/>
  <c r="X410" i="12" s="1"/>
  <c r="U410" i="12"/>
  <c r="T410" i="12"/>
  <c r="W409" i="12"/>
  <c r="V409" i="12"/>
  <c r="U409" i="12"/>
  <c r="T409" i="12"/>
  <c r="X409" i="12" s="1"/>
  <c r="W408" i="12"/>
  <c r="V408" i="12"/>
  <c r="U408" i="12"/>
  <c r="T408" i="12"/>
  <c r="W407" i="12"/>
  <c r="V407" i="12"/>
  <c r="U407" i="12"/>
  <c r="X407" i="12" s="1"/>
  <c r="T407" i="12"/>
  <c r="W406" i="12"/>
  <c r="V406" i="12"/>
  <c r="U406" i="12"/>
  <c r="X406" i="12" s="1"/>
  <c r="T406" i="12"/>
  <c r="X405" i="12"/>
  <c r="W405" i="12"/>
  <c r="V405" i="12"/>
  <c r="U405" i="12"/>
  <c r="T405" i="12"/>
  <c r="W404" i="12"/>
  <c r="V404" i="12"/>
  <c r="U404" i="12"/>
  <c r="T404" i="12"/>
  <c r="X403" i="12"/>
  <c r="W403" i="12"/>
  <c r="V403" i="12"/>
  <c r="U403" i="12"/>
  <c r="T403" i="12"/>
  <c r="X402" i="12"/>
  <c r="W402" i="12"/>
  <c r="V402" i="12"/>
  <c r="U402" i="12"/>
  <c r="T402" i="12"/>
  <c r="W401" i="12"/>
  <c r="V401" i="12"/>
  <c r="U401" i="12"/>
  <c r="T401" i="12"/>
  <c r="X401" i="12" s="1"/>
  <c r="W400" i="12"/>
  <c r="V400" i="12"/>
  <c r="U400" i="12"/>
  <c r="T400" i="12"/>
  <c r="X400" i="12" s="1"/>
  <c r="W399" i="12"/>
  <c r="V399" i="12"/>
  <c r="U399" i="12"/>
  <c r="X399" i="12" s="1"/>
  <c r="T399" i="12"/>
  <c r="W398" i="12"/>
  <c r="V398" i="12"/>
  <c r="U398" i="12"/>
  <c r="X398" i="12" s="1"/>
  <c r="T398" i="12"/>
  <c r="W397" i="12"/>
  <c r="V397" i="12"/>
  <c r="U397" i="12"/>
  <c r="T397" i="12"/>
  <c r="X397" i="12" s="1"/>
  <c r="W396" i="12"/>
  <c r="V396" i="12"/>
  <c r="U396" i="12"/>
  <c r="T396" i="12"/>
  <c r="W395" i="12"/>
  <c r="V395" i="12"/>
  <c r="U395" i="12"/>
  <c r="T395" i="12"/>
  <c r="X395" i="12" s="1"/>
  <c r="W394" i="12"/>
  <c r="V394" i="12"/>
  <c r="X394" i="12" s="1"/>
  <c r="U394" i="12"/>
  <c r="T394" i="12"/>
  <c r="X393" i="12"/>
  <c r="W393" i="12"/>
  <c r="V393" i="12"/>
  <c r="U393" i="12"/>
  <c r="T393" i="12"/>
  <c r="W392" i="12"/>
  <c r="V392" i="12"/>
  <c r="U392" i="12"/>
  <c r="T392" i="12"/>
  <c r="X391" i="12"/>
  <c r="W391" i="12"/>
  <c r="V391" i="12"/>
  <c r="U391" i="12"/>
  <c r="T391" i="12"/>
  <c r="W390" i="12"/>
  <c r="V390" i="12"/>
  <c r="U390" i="12"/>
  <c r="X390" i="12" s="1"/>
  <c r="T390" i="12"/>
  <c r="W389" i="12"/>
  <c r="V389" i="12"/>
  <c r="U389" i="12"/>
  <c r="T389" i="12"/>
  <c r="X389" i="12" s="1"/>
  <c r="W388" i="12"/>
  <c r="V388" i="12"/>
  <c r="U388" i="12"/>
  <c r="T388" i="12"/>
  <c r="X388" i="12" s="1"/>
  <c r="W387" i="12"/>
  <c r="V387" i="12"/>
  <c r="U387" i="12"/>
  <c r="T387" i="12"/>
  <c r="X387" i="12" s="1"/>
  <c r="W386" i="12"/>
  <c r="V386" i="12"/>
  <c r="U386" i="12"/>
  <c r="X386" i="12" s="1"/>
  <c r="T386" i="12"/>
  <c r="W385" i="12"/>
  <c r="V385" i="12"/>
  <c r="U385" i="12"/>
  <c r="T385" i="12"/>
  <c r="X385" i="12" s="1"/>
  <c r="W384" i="12"/>
  <c r="V384" i="12"/>
  <c r="U384" i="12"/>
  <c r="T384" i="12"/>
  <c r="W383" i="12"/>
  <c r="V383" i="12"/>
  <c r="U383" i="12"/>
  <c r="T383" i="12"/>
  <c r="X383" i="12" s="1"/>
  <c r="W382" i="12"/>
  <c r="V382" i="12"/>
  <c r="U382" i="12"/>
  <c r="X382" i="12" s="1"/>
  <c r="T382" i="12"/>
  <c r="W381" i="12"/>
  <c r="V381" i="12"/>
  <c r="U381" i="12"/>
  <c r="X381" i="12" s="1"/>
  <c r="T381" i="12"/>
  <c r="W380" i="12"/>
  <c r="V380" i="12"/>
  <c r="U380" i="12"/>
  <c r="T380" i="12"/>
  <c r="X379" i="12"/>
  <c r="W379" i="12"/>
  <c r="V379" i="12"/>
  <c r="U379" i="12"/>
  <c r="T379" i="12"/>
  <c r="X378" i="12"/>
  <c r="W378" i="12"/>
  <c r="V378" i="12"/>
  <c r="U378" i="12"/>
  <c r="T378" i="12"/>
  <c r="X377" i="12"/>
  <c r="W377" i="12"/>
  <c r="V377" i="12"/>
  <c r="U377" i="12"/>
  <c r="T377" i="12"/>
  <c r="W376" i="12"/>
  <c r="V376" i="12"/>
  <c r="U376" i="12"/>
  <c r="T376" i="12"/>
  <c r="W375" i="12"/>
  <c r="V375" i="12"/>
  <c r="U375" i="12"/>
  <c r="T375" i="12"/>
  <c r="X375" i="12" s="1"/>
  <c r="W374" i="12"/>
  <c r="V374" i="12"/>
  <c r="U374" i="12"/>
  <c r="X374" i="12" s="1"/>
  <c r="T374" i="12"/>
  <c r="W373" i="12"/>
  <c r="V373" i="12"/>
  <c r="U373" i="12"/>
  <c r="T373" i="12"/>
  <c r="X373" i="12" s="1"/>
  <c r="W372" i="12"/>
  <c r="V372" i="12"/>
  <c r="U372" i="12"/>
  <c r="T372" i="12"/>
  <c r="W371" i="12"/>
  <c r="V371" i="12"/>
  <c r="U371" i="12"/>
  <c r="T371" i="12"/>
  <c r="X371" i="12" s="1"/>
  <c r="W370" i="12"/>
  <c r="V370" i="12"/>
  <c r="U370" i="12"/>
  <c r="X370" i="12" s="1"/>
  <c r="T370" i="12"/>
  <c r="W369" i="12"/>
  <c r="V369" i="12"/>
  <c r="X369" i="12" s="1"/>
  <c r="U369" i="12"/>
  <c r="T369" i="12"/>
  <c r="W368" i="12"/>
  <c r="V368" i="12"/>
  <c r="U368" i="12"/>
  <c r="T368" i="12"/>
  <c r="W367" i="12"/>
  <c r="V367" i="12"/>
  <c r="U367" i="12"/>
  <c r="X367" i="12" s="1"/>
  <c r="T367" i="12"/>
  <c r="X366" i="12"/>
  <c r="W366" i="12"/>
  <c r="V366" i="12"/>
  <c r="U366" i="12"/>
  <c r="T366" i="12"/>
  <c r="W365" i="12"/>
  <c r="V365" i="12"/>
  <c r="U365" i="12"/>
  <c r="X365" i="12" s="1"/>
  <c r="T365" i="12"/>
  <c r="W364" i="12"/>
  <c r="V364" i="12"/>
  <c r="U364" i="12"/>
  <c r="T364" i="12"/>
  <c r="X363" i="12"/>
  <c r="W363" i="12"/>
  <c r="V363" i="12"/>
  <c r="U363" i="12"/>
  <c r="T363" i="12"/>
  <c r="X362" i="12"/>
  <c r="W362" i="12"/>
  <c r="V362" i="12"/>
  <c r="U362" i="12"/>
  <c r="T362" i="12"/>
  <c r="W361" i="12"/>
  <c r="V361" i="12"/>
  <c r="U361" i="12"/>
  <c r="T361" i="12"/>
  <c r="X361" i="12" s="1"/>
  <c r="W360" i="12"/>
  <c r="V360" i="12"/>
  <c r="U360" i="12"/>
  <c r="T360" i="12"/>
  <c r="W359" i="12"/>
  <c r="V359" i="12"/>
  <c r="U359" i="12"/>
  <c r="T359" i="12"/>
  <c r="X359" i="12" s="1"/>
  <c r="W358" i="12"/>
  <c r="V358" i="12"/>
  <c r="U358" i="12"/>
  <c r="X358" i="12" s="1"/>
  <c r="T358" i="12"/>
  <c r="W357" i="12"/>
  <c r="V357" i="12"/>
  <c r="U357" i="12"/>
  <c r="X357" i="12" s="1"/>
  <c r="T357" i="12"/>
  <c r="W356" i="12"/>
  <c r="V356" i="12"/>
  <c r="U356" i="12"/>
  <c r="T356" i="12"/>
  <c r="W355" i="12"/>
  <c r="X355" i="12" s="1"/>
  <c r="V355" i="12"/>
  <c r="U355" i="12"/>
  <c r="T355" i="12"/>
  <c r="W354" i="12"/>
  <c r="V354" i="12"/>
  <c r="X354" i="12" s="1"/>
  <c r="U354" i="12"/>
  <c r="T354" i="12"/>
  <c r="X353" i="12"/>
  <c r="W353" i="12"/>
  <c r="V353" i="12"/>
  <c r="U353" i="12"/>
  <c r="T353" i="12"/>
  <c r="W352" i="12"/>
  <c r="V352" i="12"/>
  <c r="U352" i="12"/>
  <c r="T352" i="12"/>
  <c r="W351" i="12"/>
  <c r="V351" i="12"/>
  <c r="U351" i="12"/>
  <c r="X351" i="12" s="1"/>
  <c r="T351" i="12"/>
  <c r="X350" i="12"/>
  <c r="W350" i="12"/>
  <c r="V350" i="12"/>
  <c r="U350" i="12"/>
  <c r="T350" i="12"/>
  <c r="W349" i="12"/>
  <c r="V349" i="12"/>
  <c r="U349" i="12"/>
  <c r="X349" i="12" s="1"/>
  <c r="T349" i="12"/>
  <c r="W348" i="12"/>
  <c r="V348" i="12"/>
  <c r="U348" i="12"/>
  <c r="T348" i="12"/>
  <c r="X348" i="12" s="1"/>
  <c r="W347" i="12"/>
  <c r="V347" i="12"/>
  <c r="U347" i="12"/>
  <c r="T347" i="12"/>
  <c r="X347" i="12" s="1"/>
  <c r="W346" i="12"/>
  <c r="V346" i="12"/>
  <c r="X346" i="12" s="1"/>
  <c r="U346" i="12"/>
  <c r="T346" i="12"/>
  <c r="W345" i="12"/>
  <c r="V345" i="12"/>
  <c r="U345" i="12"/>
  <c r="T345" i="12"/>
  <c r="X345" i="12" s="1"/>
  <c r="W344" i="12"/>
  <c r="V344" i="12"/>
  <c r="U344" i="12"/>
  <c r="T344" i="12"/>
  <c r="W343" i="12"/>
  <c r="V343" i="12"/>
  <c r="U343" i="12"/>
  <c r="X343" i="12" s="1"/>
  <c r="T343" i="12"/>
  <c r="W342" i="12"/>
  <c r="V342" i="12"/>
  <c r="U342" i="12"/>
  <c r="X342" i="12" s="1"/>
  <c r="T342" i="12"/>
  <c r="X341" i="12"/>
  <c r="W341" i="12"/>
  <c r="V341" i="12"/>
  <c r="U341" i="12"/>
  <c r="T341" i="12"/>
  <c r="W340" i="12"/>
  <c r="V340" i="12"/>
  <c r="U340" i="12"/>
  <c r="T340" i="12"/>
  <c r="X339" i="12"/>
  <c r="W339" i="12"/>
  <c r="V339" i="12"/>
  <c r="U339" i="12"/>
  <c r="T339" i="12"/>
  <c r="X338" i="12"/>
  <c r="W338" i="12"/>
  <c r="V338" i="12"/>
  <c r="U338" i="12"/>
  <c r="T338" i="12"/>
  <c r="W337" i="12"/>
  <c r="V337" i="12"/>
  <c r="U337" i="12"/>
  <c r="T337" i="12"/>
  <c r="X337" i="12" s="1"/>
  <c r="W336" i="12"/>
  <c r="V336" i="12"/>
  <c r="U336" i="12"/>
  <c r="T336" i="12"/>
  <c r="X336" i="12" s="1"/>
  <c r="W335" i="12"/>
  <c r="V335" i="12"/>
  <c r="U335" i="12"/>
  <c r="X335" i="12" s="1"/>
  <c r="T335" i="12"/>
  <c r="W334" i="12"/>
  <c r="V334" i="12"/>
  <c r="U334" i="12"/>
  <c r="X334" i="12" s="1"/>
  <c r="T334" i="12"/>
  <c r="W333" i="12"/>
  <c r="V333" i="12"/>
  <c r="U333" i="12"/>
  <c r="T333" i="12"/>
  <c r="X333" i="12" s="1"/>
  <c r="W332" i="12"/>
  <c r="V332" i="12"/>
  <c r="U332" i="12"/>
  <c r="T332" i="12"/>
  <c r="X332" i="12" s="1"/>
  <c r="W331" i="12"/>
  <c r="V331" i="12"/>
  <c r="U331" i="12"/>
  <c r="T331" i="12"/>
  <c r="X331" i="12" s="1"/>
  <c r="W330" i="12"/>
  <c r="V330" i="12"/>
  <c r="X330" i="12" s="1"/>
  <c r="U330" i="12"/>
  <c r="T330" i="12"/>
  <c r="W329" i="12"/>
  <c r="V329" i="12"/>
  <c r="X329" i="12" s="1"/>
  <c r="U329" i="12"/>
  <c r="T329" i="12"/>
  <c r="W328" i="12"/>
  <c r="V328" i="12"/>
  <c r="U328" i="12"/>
  <c r="T328" i="12"/>
  <c r="X327" i="12"/>
  <c r="W327" i="12"/>
  <c r="V327" i="12"/>
  <c r="U327" i="12"/>
  <c r="T327" i="12"/>
  <c r="W326" i="12"/>
  <c r="V326" i="12"/>
  <c r="U326" i="12"/>
  <c r="X326" i="12" s="1"/>
  <c r="T326" i="12"/>
  <c r="W325" i="12"/>
  <c r="V325" i="12"/>
  <c r="U325" i="12"/>
  <c r="T325" i="12"/>
  <c r="X325" i="12" s="1"/>
  <c r="W324" i="12"/>
  <c r="V324" i="12"/>
  <c r="U324" i="12"/>
  <c r="T324" i="12"/>
  <c r="X324" i="12" s="1"/>
  <c r="W323" i="12"/>
  <c r="V323" i="12"/>
  <c r="U323" i="12"/>
  <c r="T323" i="12"/>
  <c r="X323" i="12" s="1"/>
  <c r="W322" i="12"/>
  <c r="V322" i="12"/>
  <c r="U322" i="12"/>
  <c r="X322" i="12" s="1"/>
  <c r="T322" i="12"/>
  <c r="W321" i="12"/>
  <c r="V321" i="12"/>
  <c r="U321" i="12"/>
  <c r="T321" i="12"/>
  <c r="X321" i="12" s="1"/>
  <c r="W320" i="12"/>
  <c r="V320" i="12"/>
  <c r="U320" i="12"/>
  <c r="T320" i="12"/>
  <c r="W319" i="12"/>
  <c r="V319" i="12"/>
  <c r="U319" i="12"/>
  <c r="T319" i="12"/>
  <c r="X319" i="12" s="1"/>
  <c r="W318" i="12"/>
  <c r="V318" i="12"/>
  <c r="U318" i="12"/>
  <c r="X318" i="12" s="1"/>
  <c r="T318" i="12"/>
  <c r="W317" i="12"/>
  <c r="V317" i="12"/>
  <c r="U317" i="12"/>
  <c r="X317" i="12" s="1"/>
  <c r="T317" i="12"/>
  <c r="W316" i="12"/>
  <c r="V316" i="12"/>
  <c r="U316" i="12"/>
  <c r="T316" i="12"/>
  <c r="X315" i="12"/>
  <c r="W315" i="12"/>
  <c r="V315" i="12"/>
  <c r="U315" i="12"/>
  <c r="T315" i="12"/>
  <c r="X314" i="12"/>
  <c r="W314" i="12"/>
  <c r="V314" i="12"/>
  <c r="U314" i="12"/>
  <c r="T314" i="12"/>
  <c r="X313" i="12"/>
  <c r="W313" i="12"/>
  <c r="V313" i="12"/>
  <c r="U313" i="12"/>
  <c r="T313" i="12"/>
  <c r="W312" i="12"/>
  <c r="V312" i="12"/>
  <c r="U312" i="12"/>
  <c r="T312" i="12"/>
  <c r="W311" i="12"/>
  <c r="V311" i="12"/>
  <c r="U311" i="12"/>
  <c r="T311" i="12"/>
  <c r="X311" i="12" s="1"/>
  <c r="W310" i="12"/>
  <c r="V310" i="12"/>
  <c r="U310" i="12"/>
  <c r="X310" i="12" s="1"/>
  <c r="T310" i="12"/>
  <c r="W309" i="12"/>
  <c r="V309" i="12"/>
  <c r="U309" i="12"/>
  <c r="T309" i="12"/>
  <c r="X309" i="12" s="1"/>
  <c r="W308" i="12"/>
  <c r="V308" i="12"/>
  <c r="U308" i="12"/>
  <c r="T308" i="12"/>
  <c r="W307" i="12"/>
  <c r="V307" i="12"/>
  <c r="U307" i="12"/>
  <c r="T307" i="12"/>
  <c r="X307" i="12" s="1"/>
  <c r="W306" i="12"/>
  <c r="V306" i="12"/>
  <c r="U306" i="12"/>
  <c r="X306" i="12" s="1"/>
  <c r="T306" i="12"/>
  <c r="W305" i="12"/>
  <c r="V305" i="12"/>
  <c r="X305" i="12" s="1"/>
  <c r="U305" i="12"/>
  <c r="T305" i="12"/>
  <c r="W304" i="12"/>
  <c r="V304" i="12"/>
  <c r="U304" i="12"/>
  <c r="T304" i="12"/>
  <c r="W303" i="12"/>
  <c r="V303" i="12"/>
  <c r="U303" i="12"/>
  <c r="X303" i="12" s="1"/>
  <c r="T303" i="12"/>
  <c r="X302" i="12"/>
  <c r="W302" i="12"/>
  <c r="V302" i="12"/>
  <c r="U302" i="12"/>
  <c r="T302" i="12"/>
  <c r="W301" i="12"/>
  <c r="V301" i="12"/>
  <c r="U301" i="12"/>
  <c r="T301" i="12"/>
  <c r="X301" i="12" s="1"/>
  <c r="W300" i="12"/>
  <c r="V300" i="12"/>
  <c r="U300" i="12"/>
  <c r="T300" i="12"/>
  <c r="X299" i="12"/>
  <c r="W299" i="12"/>
  <c r="V299" i="12"/>
  <c r="U299" i="12"/>
  <c r="T299" i="12"/>
  <c r="X298" i="12"/>
  <c r="W298" i="12"/>
  <c r="V298" i="12"/>
  <c r="U298" i="12"/>
  <c r="T298" i="12"/>
  <c r="W297" i="12"/>
  <c r="V297" i="12"/>
  <c r="U297" i="12"/>
  <c r="T297" i="12"/>
  <c r="X297" i="12" s="1"/>
  <c r="W296" i="12"/>
  <c r="V296" i="12"/>
  <c r="U296" i="12"/>
  <c r="T296" i="12"/>
  <c r="W295" i="12"/>
  <c r="V295" i="12"/>
  <c r="U295" i="12"/>
  <c r="T295" i="12"/>
  <c r="X295" i="12" s="1"/>
  <c r="W294" i="12"/>
  <c r="V294" i="12"/>
  <c r="U294" i="12"/>
  <c r="X294" i="12" s="1"/>
  <c r="T294" i="12"/>
  <c r="W293" i="12"/>
  <c r="V293" i="12"/>
  <c r="U293" i="12"/>
  <c r="X293" i="12" s="1"/>
  <c r="T293" i="12"/>
  <c r="W292" i="12"/>
  <c r="V292" i="12"/>
  <c r="U292" i="12"/>
  <c r="T292" i="12"/>
  <c r="W291" i="12"/>
  <c r="X291" i="12" s="1"/>
  <c r="V291" i="12"/>
  <c r="U291" i="12"/>
  <c r="T291" i="12"/>
  <c r="X290" i="12"/>
  <c r="W290" i="12"/>
  <c r="V290" i="12"/>
  <c r="U290" i="12"/>
  <c r="T290" i="12"/>
  <c r="X289" i="12"/>
  <c r="W289" i="12"/>
  <c r="V289" i="12"/>
  <c r="U289" i="12"/>
  <c r="T289" i="12"/>
  <c r="W288" i="12"/>
  <c r="V288" i="12"/>
  <c r="U288" i="12"/>
  <c r="T288" i="12"/>
  <c r="W287" i="12"/>
  <c r="V287" i="12"/>
  <c r="U287" i="12"/>
  <c r="T287" i="12"/>
  <c r="X287" i="12" s="1"/>
  <c r="X286" i="12"/>
  <c r="W286" i="12"/>
  <c r="V286" i="12"/>
  <c r="U286" i="12"/>
  <c r="T286" i="12"/>
  <c r="W285" i="12"/>
  <c r="V285" i="12"/>
  <c r="U285" i="12"/>
  <c r="X285" i="12" s="1"/>
  <c r="T285" i="12"/>
  <c r="W284" i="12"/>
  <c r="V284" i="12"/>
  <c r="U284" i="12"/>
  <c r="T284" i="12"/>
  <c r="X284" i="12" s="1"/>
  <c r="W283" i="12"/>
  <c r="V283" i="12"/>
  <c r="U283" i="12"/>
  <c r="T283" i="12"/>
  <c r="X283" i="12" s="1"/>
  <c r="W282" i="12"/>
  <c r="V282" i="12"/>
  <c r="X282" i="12" s="1"/>
  <c r="U282" i="12"/>
  <c r="T282" i="12"/>
  <c r="W281" i="12"/>
  <c r="V281" i="12"/>
  <c r="U281" i="12"/>
  <c r="T281" i="12"/>
  <c r="X281" i="12" s="1"/>
  <c r="W280" i="12"/>
  <c r="V280" i="12"/>
  <c r="U280" i="12"/>
  <c r="T280" i="12"/>
  <c r="W279" i="12"/>
  <c r="V279" i="12"/>
  <c r="U279" i="12"/>
  <c r="X279" i="12" s="1"/>
  <c r="T279" i="12"/>
  <c r="W278" i="12"/>
  <c r="V278" i="12"/>
  <c r="U278" i="12"/>
  <c r="X278" i="12" s="1"/>
  <c r="T278" i="12"/>
  <c r="X277" i="12"/>
  <c r="W277" i="12"/>
  <c r="V277" i="12"/>
  <c r="U277" i="12"/>
  <c r="T277" i="12"/>
  <c r="W276" i="12"/>
  <c r="V276" i="12"/>
  <c r="U276" i="12"/>
  <c r="T276" i="12"/>
  <c r="X275" i="12"/>
  <c r="W275" i="12"/>
  <c r="V275" i="12"/>
  <c r="U275" i="12"/>
  <c r="T275" i="12"/>
  <c r="X274" i="12"/>
  <c r="W274" i="12"/>
  <c r="V274" i="12"/>
  <c r="U274" i="12"/>
  <c r="T274" i="12"/>
  <c r="W273" i="12"/>
  <c r="V273" i="12"/>
  <c r="U273" i="12"/>
  <c r="T273" i="12"/>
  <c r="X273" i="12" s="1"/>
  <c r="W272" i="12"/>
  <c r="V272" i="12"/>
  <c r="U272" i="12"/>
  <c r="T272" i="12"/>
  <c r="X272" i="12" s="1"/>
  <c r="W271" i="12"/>
  <c r="V271" i="12"/>
  <c r="U271" i="12"/>
  <c r="X271" i="12" s="1"/>
  <c r="T271" i="12"/>
  <c r="W270" i="12"/>
  <c r="V270" i="12"/>
  <c r="U270" i="12"/>
  <c r="X270" i="12" s="1"/>
  <c r="T270" i="12"/>
  <c r="W269" i="12"/>
  <c r="V269" i="12"/>
  <c r="U269" i="12"/>
  <c r="T269" i="12"/>
  <c r="X269" i="12" s="1"/>
  <c r="W268" i="12"/>
  <c r="V268" i="12"/>
  <c r="U268" i="12"/>
  <c r="T268" i="12"/>
  <c r="X268" i="12" s="1"/>
  <c r="W267" i="12"/>
  <c r="V267" i="12"/>
  <c r="U267" i="12"/>
  <c r="T267" i="12"/>
  <c r="X267" i="12" s="1"/>
  <c r="W266" i="12"/>
  <c r="V266" i="12"/>
  <c r="U266" i="12"/>
  <c r="T266" i="12"/>
  <c r="X266" i="12" s="1"/>
  <c r="W265" i="12"/>
  <c r="V265" i="12"/>
  <c r="X265" i="12" s="1"/>
  <c r="U265" i="12"/>
  <c r="T265" i="12"/>
  <c r="X264" i="12"/>
  <c r="W264" i="12"/>
  <c r="V264" i="12"/>
  <c r="U264" i="12"/>
  <c r="T264" i="12"/>
  <c r="W263" i="12"/>
  <c r="V263" i="12"/>
  <c r="U263" i="12"/>
  <c r="T263" i="12"/>
  <c r="X263" i="12" s="1"/>
  <c r="W262" i="12"/>
  <c r="V262" i="12"/>
  <c r="U262" i="12"/>
  <c r="T262" i="12"/>
  <c r="X262" i="12" s="1"/>
  <c r="W261" i="12"/>
  <c r="V261" i="12"/>
  <c r="U261" i="12"/>
  <c r="X261" i="12" s="1"/>
  <c r="T261" i="12"/>
  <c r="W260" i="12"/>
  <c r="V260" i="12"/>
  <c r="U260" i="12"/>
  <c r="T260" i="12"/>
  <c r="X260" i="12" s="1"/>
  <c r="W259" i="12"/>
  <c r="V259" i="12"/>
  <c r="U259" i="12"/>
  <c r="T259" i="12"/>
  <c r="X259" i="12" s="1"/>
  <c r="W258" i="12"/>
  <c r="V258" i="12"/>
  <c r="U258" i="12"/>
  <c r="T258" i="12"/>
  <c r="X258" i="12" s="1"/>
  <c r="W257" i="12"/>
  <c r="V257" i="12"/>
  <c r="X257" i="12" s="1"/>
  <c r="U257" i="12"/>
  <c r="T257" i="12"/>
  <c r="X256" i="12"/>
  <c r="W256" i="12"/>
  <c r="V256" i="12"/>
  <c r="U256" i="12"/>
  <c r="T256" i="12"/>
  <c r="W255" i="12"/>
  <c r="V255" i="12"/>
  <c r="U255" i="12"/>
  <c r="T255" i="12"/>
  <c r="X255" i="12" s="1"/>
  <c r="W254" i="12"/>
  <c r="V254" i="12"/>
  <c r="U254" i="12"/>
  <c r="T254" i="12"/>
  <c r="X254" i="12" s="1"/>
  <c r="W253" i="12"/>
  <c r="V253" i="12"/>
  <c r="U253" i="12"/>
  <c r="X253" i="12" s="1"/>
  <c r="T253" i="12"/>
  <c r="W252" i="12"/>
  <c r="V252" i="12"/>
  <c r="U252" i="12"/>
  <c r="T252" i="12"/>
  <c r="X252" i="12" s="1"/>
  <c r="W251" i="12"/>
  <c r="V251" i="12"/>
  <c r="U251" i="12"/>
  <c r="T251" i="12"/>
  <c r="X251" i="12" s="1"/>
  <c r="W250" i="12"/>
  <c r="V250" i="12"/>
  <c r="U250" i="12"/>
  <c r="T250" i="12"/>
  <c r="X250" i="12" s="1"/>
  <c r="W249" i="12"/>
  <c r="V249" i="12"/>
  <c r="X249" i="12" s="1"/>
  <c r="U249" i="12"/>
  <c r="T249" i="12"/>
  <c r="X248" i="12"/>
  <c r="W248" i="12"/>
  <c r="V248" i="12"/>
  <c r="U248" i="12"/>
  <c r="T248" i="12"/>
  <c r="W247" i="12"/>
  <c r="V247" i="12"/>
  <c r="U247" i="12"/>
  <c r="T247" i="12"/>
  <c r="X247" i="12" s="1"/>
  <c r="W246" i="12"/>
  <c r="V246" i="12"/>
  <c r="U246" i="12"/>
  <c r="T246" i="12"/>
  <c r="X246" i="12" s="1"/>
  <c r="W245" i="12"/>
  <c r="V245" i="12"/>
  <c r="U245" i="12"/>
  <c r="X245" i="12" s="1"/>
  <c r="T245" i="12"/>
  <c r="W244" i="12"/>
  <c r="V244" i="12"/>
  <c r="U244" i="12"/>
  <c r="T244" i="12"/>
  <c r="X244" i="12" s="1"/>
  <c r="W243" i="12"/>
  <c r="V243" i="12"/>
  <c r="U243" i="12"/>
  <c r="T243" i="12"/>
  <c r="X243" i="12" s="1"/>
  <c r="W242" i="12"/>
  <c r="V242" i="12"/>
  <c r="U242" i="12"/>
  <c r="T242" i="12"/>
  <c r="X242" i="12" s="1"/>
  <c r="W241" i="12"/>
  <c r="V241" i="12"/>
  <c r="X241" i="12" s="1"/>
  <c r="U241" i="12"/>
  <c r="T241" i="12"/>
  <c r="X240" i="12"/>
  <c r="W240" i="12"/>
  <c r="V240" i="12"/>
  <c r="U240" i="12"/>
  <c r="T240" i="12"/>
  <c r="W239" i="12"/>
  <c r="V239" i="12"/>
  <c r="U239" i="12"/>
  <c r="T239" i="12"/>
  <c r="X239" i="12" s="1"/>
  <c r="W238" i="12"/>
  <c r="V238" i="12"/>
  <c r="U238" i="12"/>
  <c r="T238" i="12"/>
  <c r="X238" i="12" s="1"/>
  <c r="W237" i="12"/>
  <c r="V237" i="12"/>
  <c r="U237" i="12"/>
  <c r="X237" i="12" s="1"/>
  <c r="T237" i="12"/>
  <c r="W236" i="12"/>
  <c r="V236" i="12"/>
  <c r="U236" i="12"/>
  <c r="T236" i="12"/>
  <c r="X236" i="12" s="1"/>
  <c r="W235" i="12"/>
  <c r="V235" i="12"/>
  <c r="U235" i="12"/>
  <c r="T235" i="12"/>
  <c r="X235" i="12" s="1"/>
  <c r="W234" i="12"/>
  <c r="V234" i="12"/>
  <c r="U234" i="12"/>
  <c r="T234" i="12"/>
  <c r="X234" i="12" s="1"/>
  <c r="W233" i="12"/>
  <c r="V233" i="12"/>
  <c r="X233" i="12" s="1"/>
  <c r="U233" i="12"/>
  <c r="T233" i="12"/>
  <c r="X232" i="12"/>
  <c r="W232" i="12"/>
  <c r="V232" i="12"/>
  <c r="U232" i="12"/>
  <c r="T232" i="12"/>
  <c r="W231" i="12"/>
  <c r="V231" i="12"/>
  <c r="U231" i="12"/>
  <c r="T231" i="12"/>
  <c r="X231" i="12" s="1"/>
  <c r="W230" i="12"/>
  <c r="V230" i="12"/>
  <c r="U230" i="12"/>
  <c r="T230" i="12"/>
  <c r="X230" i="12" s="1"/>
  <c r="W229" i="12"/>
  <c r="V229" i="12"/>
  <c r="U229" i="12"/>
  <c r="X229" i="12" s="1"/>
  <c r="T229" i="12"/>
  <c r="W228" i="12"/>
  <c r="V228" i="12"/>
  <c r="U228" i="12"/>
  <c r="T228" i="12"/>
  <c r="X228" i="12" s="1"/>
  <c r="W227" i="12"/>
  <c r="V227" i="12"/>
  <c r="U227" i="12"/>
  <c r="T227" i="12"/>
  <c r="X227" i="12" s="1"/>
  <c r="W226" i="12"/>
  <c r="V226" i="12"/>
  <c r="U226" i="12"/>
  <c r="T226" i="12"/>
  <c r="X226" i="12" s="1"/>
  <c r="W225" i="12"/>
  <c r="V225" i="12"/>
  <c r="X225" i="12" s="1"/>
  <c r="U225" i="12"/>
  <c r="T225" i="12"/>
  <c r="X224" i="12"/>
  <c r="W224" i="12"/>
  <c r="V224" i="12"/>
  <c r="U224" i="12"/>
  <c r="T224" i="12"/>
  <c r="W223" i="12"/>
  <c r="V223" i="12"/>
  <c r="U223" i="12"/>
  <c r="T223" i="12"/>
  <c r="X223" i="12" s="1"/>
  <c r="W222" i="12"/>
  <c r="V222" i="12"/>
  <c r="U222" i="12"/>
  <c r="T222" i="12"/>
  <c r="X222" i="12" s="1"/>
  <c r="W221" i="12"/>
  <c r="V221" i="12"/>
  <c r="U221" i="12"/>
  <c r="X221" i="12" s="1"/>
  <c r="T221" i="12"/>
  <c r="W220" i="12"/>
  <c r="V220" i="12"/>
  <c r="U220" i="12"/>
  <c r="T220" i="12"/>
  <c r="X220" i="12" s="1"/>
  <c r="W219" i="12"/>
  <c r="V219" i="12"/>
  <c r="U219" i="12"/>
  <c r="T219" i="12"/>
  <c r="X219" i="12" s="1"/>
  <c r="W218" i="12"/>
  <c r="V218" i="12"/>
  <c r="U218" i="12"/>
  <c r="T218" i="12"/>
  <c r="X218" i="12" s="1"/>
  <c r="W217" i="12"/>
  <c r="V217" i="12"/>
  <c r="X217" i="12" s="1"/>
  <c r="U217" i="12"/>
  <c r="T217" i="12"/>
  <c r="X216" i="12"/>
  <c r="W216" i="12"/>
  <c r="V216" i="12"/>
  <c r="U216" i="12"/>
  <c r="T216" i="12"/>
  <c r="W215" i="12"/>
  <c r="V215" i="12"/>
  <c r="U215" i="12"/>
  <c r="T215" i="12"/>
  <c r="X215" i="12" s="1"/>
  <c r="W214" i="12"/>
  <c r="V214" i="12"/>
  <c r="U214" i="12"/>
  <c r="T214" i="12"/>
  <c r="X214" i="12" s="1"/>
  <c r="W213" i="12"/>
  <c r="V213" i="12"/>
  <c r="U213" i="12"/>
  <c r="X213" i="12" s="1"/>
  <c r="T213" i="12"/>
  <c r="W212" i="12"/>
  <c r="V212" i="12"/>
  <c r="U212" i="12"/>
  <c r="T212" i="12"/>
  <c r="X212" i="12" s="1"/>
  <c r="W211" i="12"/>
  <c r="V211" i="12"/>
  <c r="U211" i="12"/>
  <c r="T211" i="12"/>
  <c r="X211" i="12" s="1"/>
  <c r="W210" i="12"/>
  <c r="V210" i="12"/>
  <c r="U210" i="12"/>
  <c r="T210" i="12"/>
  <c r="X210" i="12" s="1"/>
  <c r="W209" i="12"/>
  <c r="V209" i="12"/>
  <c r="X209" i="12" s="1"/>
  <c r="U209" i="12"/>
  <c r="T209" i="12"/>
  <c r="X208" i="12"/>
  <c r="W208" i="12"/>
  <c r="V208" i="12"/>
  <c r="U208" i="12"/>
  <c r="T208" i="12"/>
  <c r="W207" i="12"/>
  <c r="V207" i="12"/>
  <c r="U207" i="12"/>
  <c r="T207" i="12"/>
  <c r="X207" i="12" s="1"/>
  <c r="W206" i="12"/>
  <c r="V206" i="12"/>
  <c r="U206" i="12"/>
  <c r="T206" i="12"/>
  <c r="X206" i="12" s="1"/>
  <c r="W205" i="12"/>
  <c r="V205" i="12"/>
  <c r="U205" i="12"/>
  <c r="X205" i="12" s="1"/>
  <c r="T205" i="12"/>
  <c r="W204" i="12"/>
  <c r="V204" i="12"/>
  <c r="U204" i="12"/>
  <c r="T204" i="12"/>
  <c r="X204" i="12" s="1"/>
  <c r="W203" i="12"/>
  <c r="V203" i="12"/>
  <c r="U203" i="12"/>
  <c r="T203" i="12"/>
  <c r="X203" i="12" s="1"/>
  <c r="W202" i="12"/>
  <c r="V202" i="12"/>
  <c r="U202" i="12"/>
  <c r="T202" i="12"/>
  <c r="X202" i="12" s="1"/>
  <c r="W201" i="12"/>
  <c r="V201" i="12"/>
  <c r="X201" i="12" s="1"/>
  <c r="U201" i="12"/>
  <c r="T201" i="12"/>
  <c r="X200" i="12"/>
  <c r="W200" i="12"/>
  <c r="V200" i="12"/>
  <c r="U200" i="12"/>
  <c r="T200" i="12"/>
  <c r="W199" i="12"/>
  <c r="V199" i="12"/>
  <c r="U199" i="12"/>
  <c r="T199" i="12"/>
  <c r="X199" i="12" s="1"/>
  <c r="W198" i="12"/>
  <c r="V198" i="12"/>
  <c r="U198" i="12"/>
  <c r="T198" i="12"/>
  <c r="X198" i="12" s="1"/>
  <c r="W197" i="12"/>
  <c r="V197" i="12"/>
  <c r="U197" i="12"/>
  <c r="X197" i="12" s="1"/>
  <c r="T197" i="12"/>
  <c r="W196" i="12"/>
  <c r="V196" i="12"/>
  <c r="U196" i="12"/>
  <c r="T196" i="12"/>
  <c r="X196" i="12" s="1"/>
  <c r="W195" i="12"/>
  <c r="V195" i="12"/>
  <c r="U195" i="12"/>
  <c r="T195" i="12"/>
  <c r="X195" i="12" s="1"/>
  <c r="W194" i="12"/>
  <c r="V194" i="12"/>
  <c r="U194" i="12"/>
  <c r="T194" i="12"/>
  <c r="X194" i="12" s="1"/>
  <c r="W193" i="12"/>
  <c r="V193" i="12"/>
  <c r="X193" i="12" s="1"/>
  <c r="U193" i="12"/>
  <c r="T193" i="12"/>
  <c r="X192" i="12"/>
  <c r="W192" i="12"/>
  <c r="V192" i="12"/>
  <c r="U192" i="12"/>
  <c r="T192" i="12"/>
  <c r="W191" i="12"/>
  <c r="V191" i="12"/>
  <c r="U191" i="12"/>
  <c r="T191" i="12"/>
  <c r="X191" i="12" s="1"/>
  <c r="W190" i="12"/>
  <c r="V190" i="12"/>
  <c r="U190" i="12"/>
  <c r="T190" i="12"/>
  <c r="X190" i="12" s="1"/>
  <c r="W189" i="12"/>
  <c r="V189" i="12"/>
  <c r="U189" i="12"/>
  <c r="X189" i="12" s="1"/>
  <c r="T189" i="12"/>
  <c r="W188" i="12"/>
  <c r="V188" i="12"/>
  <c r="U188" i="12"/>
  <c r="T188" i="12"/>
  <c r="X188" i="12" s="1"/>
  <c r="W187" i="12"/>
  <c r="V187" i="12"/>
  <c r="U187" i="12"/>
  <c r="T187" i="12"/>
  <c r="X187" i="12" s="1"/>
  <c r="W186" i="12"/>
  <c r="V186" i="12"/>
  <c r="U186" i="12"/>
  <c r="T186" i="12"/>
  <c r="X186" i="12" s="1"/>
  <c r="W185" i="12"/>
  <c r="V185" i="12"/>
  <c r="X185" i="12" s="1"/>
  <c r="U185" i="12"/>
  <c r="T185" i="12"/>
  <c r="X184" i="12"/>
  <c r="W184" i="12"/>
  <c r="V184" i="12"/>
  <c r="U184" i="12"/>
  <c r="T184" i="12"/>
  <c r="W183" i="12"/>
  <c r="V183" i="12"/>
  <c r="U183" i="12"/>
  <c r="T183" i="12"/>
  <c r="X183" i="12" s="1"/>
  <c r="W182" i="12"/>
  <c r="V182" i="12"/>
  <c r="U182" i="12"/>
  <c r="T182" i="12"/>
  <c r="X182" i="12" s="1"/>
  <c r="W181" i="12"/>
  <c r="V181" i="12"/>
  <c r="U181" i="12"/>
  <c r="X181" i="12" s="1"/>
  <c r="T181" i="12"/>
  <c r="W180" i="12"/>
  <c r="V180" i="12"/>
  <c r="U180" i="12"/>
  <c r="T180" i="12"/>
  <c r="X180" i="12" s="1"/>
  <c r="W179" i="12"/>
  <c r="V179" i="12"/>
  <c r="U179" i="12"/>
  <c r="T179" i="12"/>
  <c r="X179" i="12" s="1"/>
  <c r="W178" i="12"/>
  <c r="V178" i="12"/>
  <c r="U178" i="12"/>
  <c r="T178" i="12"/>
  <c r="X178" i="12" s="1"/>
  <c r="W177" i="12"/>
  <c r="V177" i="12"/>
  <c r="X177" i="12" s="1"/>
  <c r="U177" i="12"/>
  <c r="T177" i="12"/>
  <c r="X176" i="12"/>
  <c r="W176" i="12"/>
  <c r="V176" i="12"/>
  <c r="U176" i="12"/>
  <c r="T176" i="12"/>
  <c r="W175" i="12"/>
  <c r="V175" i="12"/>
  <c r="U175" i="12"/>
  <c r="T175" i="12"/>
  <c r="X175" i="12" s="1"/>
  <c r="W174" i="12"/>
  <c r="V174" i="12"/>
  <c r="U174" i="12"/>
  <c r="T174" i="12"/>
  <c r="X174" i="12" s="1"/>
  <c r="W173" i="12"/>
  <c r="V173" i="12"/>
  <c r="U173" i="12"/>
  <c r="X173" i="12" s="1"/>
  <c r="T173" i="12"/>
  <c r="W172" i="12"/>
  <c r="V172" i="12"/>
  <c r="U172" i="12"/>
  <c r="T172" i="12"/>
  <c r="X172" i="12" s="1"/>
  <c r="W171" i="12"/>
  <c r="V171" i="12"/>
  <c r="U171" i="12"/>
  <c r="T171" i="12"/>
  <c r="X171" i="12" s="1"/>
  <c r="W170" i="12"/>
  <c r="V170" i="12"/>
  <c r="U170" i="12"/>
  <c r="T170" i="12"/>
  <c r="X170" i="12" s="1"/>
  <c r="W169" i="12"/>
  <c r="V169" i="12"/>
  <c r="X169" i="12" s="1"/>
  <c r="U169" i="12"/>
  <c r="T169" i="12"/>
  <c r="W168" i="12"/>
  <c r="X168" i="12" s="1"/>
  <c r="V168" i="12"/>
  <c r="U168" i="12"/>
  <c r="T168" i="12"/>
  <c r="W167" i="12"/>
  <c r="V167" i="12"/>
  <c r="U167" i="12"/>
  <c r="T167" i="12"/>
  <c r="X167" i="12" s="1"/>
  <c r="W166" i="12"/>
  <c r="V166" i="12"/>
  <c r="U166" i="12"/>
  <c r="T166" i="12"/>
  <c r="X166" i="12" s="1"/>
  <c r="W165" i="12"/>
  <c r="V165" i="12"/>
  <c r="U165" i="12"/>
  <c r="X165" i="12" s="1"/>
  <c r="T165" i="12"/>
  <c r="W164" i="12"/>
  <c r="V164" i="12"/>
  <c r="U164" i="12"/>
  <c r="T164" i="12"/>
  <c r="X164" i="12" s="1"/>
  <c r="W163" i="12"/>
  <c r="V163" i="12"/>
  <c r="U163" i="12"/>
  <c r="T163" i="12"/>
  <c r="X163" i="12" s="1"/>
  <c r="W162" i="12"/>
  <c r="V162" i="12"/>
  <c r="U162" i="12"/>
  <c r="T162" i="12"/>
  <c r="X162" i="12" s="1"/>
  <c r="W161" i="12"/>
  <c r="V161" i="12"/>
  <c r="X161" i="12" s="1"/>
  <c r="U161" i="12"/>
  <c r="T161" i="12"/>
  <c r="W160" i="12"/>
  <c r="X160" i="12" s="1"/>
  <c r="V160" i="12"/>
  <c r="U160" i="12"/>
  <c r="T160" i="12"/>
  <c r="W159" i="12"/>
  <c r="V159" i="12"/>
  <c r="U159" i="12"/>
  <c r="T159" i="12"/>
  <c r="X159" i="12" s="1"/>
  <c r="W158" i="12"/>
  <c r="V158" i="12"/>
  <c r="U158" i="12"/>
  <c r="T158" i="12"/>
  <c r="X158" i="12" s="1"/>
  <c r="W157" i="12"/>
  <c r="V157" i="12"/>
  <c r="U157" i="12"/>
  <c r="X157" i="12" s="1"/>
  <c r="T157" i="12"/>
  <c r="W156" i="12"/>
  <c r="V156" i="12"/>
  <c r="U156" i="12"/>
  <c r="T156" i="12"/>
  <c r="X156" i="12" s="1"/>
  <c r="W155" i="12"/>
  <c r="V155" i="12"/>
  <c r="U155" i="12"/>
  <c r="T155" i="12"/>
  <c r="X155" i="12" s="1"/>
  <c r="W154" i="12"/>
  <c r="V154" i="12"/>
  <c r="U154" i="12"/>
  <c r="T154" i="12"/>
  <c r="X154" i="12" s="1"/>
  <c r="W153" i="12"/>
  <c r="V153" i="12"/>
  <c r="X153" i="12" s="1"/>
  <c r="U153" i="12"/>
  <c r="T153" i="12"/>
  <c r="W152" i="12"/>
  <c r="X152" i="12" s="1"/>
  <c r="V152" i="12"/>
  <c r="U152" i="12"/>
  <c r="T152" i="12"/>
  <c r="W151" i="12"/>
  <c r="V151" i="12"/>
  <c r="U151" i="12"/>
  <c r="T151" i="12"/>
  <c r="X151" i="12" s="1"/>
  <c r="W150" i="12"/>
  <c r="V150" i="12"/>
  <c r="U150" i="12"/>
  <c r="T150" i="12"/>
  <c r="X150" i="12" s="1"/>
  <c r="W149" i="12"/>
  <c r="V149" i="12"/>
  <c r="U149" i="12"/>
  <c r="X149" i="12" s="1"/>
  <c r="T149" i="12"/>
  <c r="W148" i="12"/>
  <c r="V148" i="12"/>
  <c r="U148" i="12"/>
  <c r="T148" i="12"/>
  <c r="X148" i="12" s="1"/>
  <c r="W147" i="12"/>
  <c r="V147" i="12"/>
  <c r="U147" i="12"/>
  <c r="T147" i="12"/>
  <c r="X147" i="12" s="1"/>
  <c r="W146" i="12"/>
  <c r="V146" i="12"/>
  <c r="U146" i="12"/>
  <c r="T146" i="12"/>
  <c r="X146" i="12" s="1"/>
  <c r="W145" i="12"/>
  <c r="V145" i="12"/>
  <c r="U145" i="12"/>
  <c r="X145" i="12" s="1"/>
  <c r="T145" i="12"/>
  <c r="W144" i="12"/>
  <c r="X144" i="12" s="1"/>
  <c r="V144" i="12"/>
  <c r="U144" i="12"/>
  <c r="T144" i="12"/>
  <c r="W143" i="12"/>
  <c r="V143" i="12"/>
  <c r="U143" i="12"/>
  <c r="T143" i="12"/>
  <c r="X143" i="12" s="1"/>
  <c r="W142" i="12"/>
  <c r="V142" i="12"/>
  <c r="U142" i="12"/>
  <c r="T142" i="12"/>
  <c r="X142" i="12" s="1"/>
  <c r="W141" i="12"/>
  <c r="V141" i="12"/>
  <c r="U141" i="12"/>
  <c r="X141" i="12" s="1"/>
  <c r="T141" i="12"/>
  <c r="W140" i="12"/>
  <c r="V140" i="12"/>
  <c r="U140" i="12"/>
  <c r="T140" i="12"/>
  <c r="X140" i="12" s="1"/>
  <c r="W139" i="12"/>
  <c r="V139" i="12"/>
  <c r="U139" i="12"/>
  <c r="T139" i="12"/>
  <c r="X139" i="12" s="1"/>
  <c r="W138" i="12"/>
  <c r="V138" i="12"/>
  <c r="U138" i="12"/>
  <c r="T138" i="12"/>
  <c r="X138" i="12" s="1"/>
  <c r="W137" i="12"/>
  <c r="V137" i="12"/>
  <c r="U137" i="12"/>
  <c r="X137" i="12" s="1"/>
  <c r="T137" i="12"/>
  <c r="W136" i="12"/>
  <c r="X136" i="12" s="1"/>
  <c r="V136" i="12"/>
  <c r="U136" i="12"/>
  <c r="T136" i="12"/>
  <c r="W135" i="12"/>
  <c r="V135" i="12"/>
  <c r="U135" i="12"/>
  <c r="T135" i="12"/>
  <c r="X135" i="12" s="1"/>
  <c r="W134" i="12"/>
  <c r="V134" i="12"/>
  <c r="U134" i="12"/>
  <c r="T134" i="12"/>
  <c r="X134" i="12" s="1"/>
  <c r="W133" i="12"/>
  <c r="V133" i="12"/>
  <c r="U133" i="12"/>
  <c r="X133" i="12" s="1"/>
  <c r="T133" i="12"/>
  <c r="W132" i="12"/>
  <c r="V132" i="12"/>
  <c r="U132" i="12"/>
  <c r="T132" i="12"/>
  <c r="X132" i="12" s="1"/>
  <c r="W131" i="12"/>
  <c r="V131" i="12"/>
  <c r="U131" i="12"/>
  <c r="T131" i="12"/>
  <c r="X131" i="12" s="1"/>
  <c r="W130" i="12"/>
  <c r="V130" i="12"/>
  <c r="U130" i="12"/>
  <c r="T130" i="12"/>
  <c r="X130" i="12" s="1"/>
  <c r="W129" i="12"/>
  <c r="V129" i="12"/>
  <c r="U129" i="12"/>
  <c r="X129" i="12" s="1"/>
  <c r="T129" i="12"/>
  <c r="W128" i="12"/>
  <c r="X128" i="12" s="1"/>
  <c r="V128" i="12"/>
  <c r="U128" i="12"/>
  <c r="T128" i="12"/>
  <c r="W127" i="12"/>
  <c r="V127" i="12"/>
  <c r="U127" i="12"/>
  <c r="T127" i="12"/>
  <c r="X127" i="12" s="1"/>
  <c r="W126" i="12"/>
  <c r="V126" i="12"/>
  <c r="U126" i="12"/>
  <c r="T126" i="12"/>
  <c r="X126" i="12" s="1"/>
  <c r="W125" i="12"/>
  <c r="V125" i="12"/>
  <c r="U125" i="12"/>
  <c r="X125" i="12" s="1"/>
  <c r="T125" i="12"/>
  <c r="W124" i="12"/>
  <c r="V124" i="12"/>
  <c r="U124" i="12"/>
  <c r="T124" i="12"/>
  <c r="X124" i="12" s="1"/>
  <c r="W123" i="12"/>
  <c r="V123" i="12"/>
  <c r="U123" i="12"/>
  <c r="T123" i="12"/>
  <c r="X123" i="12" s="1"/>
  <c r="W122" i="12"/>
  <c r="V122" i="12"/>
  <c r="U122" i="12"/>
  <c r="T122" i="12"/>
  <c r="X122" i="12" s="1"/>
  <c r="W121" i="12"/>
  <c r="V121" i="12"/>
  <c r="U121" i="12"/>
  <c r="X121" i="12" s="1"/>
  <c r="T121" i="12"/>
  <c r="W120" i="12"/>
  <c r="X120" i="12" s="1"/>
  <c r="V120" i="12"/>
  <c r="U120" i="12"/>
  <c r="T120" i="12"/>
  <c r="W119" i="12"/>
  <c r="V119" i="12"/>
  <c r="U119" i="12"/>
  <c r="T119" i="12"/>
  <c r="X119" i="12" s="1"/>
  <c r="W118" i="12"/>
  <c r="V118" i="12"/>
  <c r="U118" i="12"/>
  <c r="T118" i="12"/>
  <c r="X118" i="12" s="1"/>
  <c r="W117" i="12"/>
  <c r="V117" i="12"/>
  <c r="U117" i="12"/>
  <c r="X117" i="12" s="1"/>
  <c r="T117" i="12"/>
  <c r="W116" i="12"/>
  <c r="V116" i="12"/>
  <c r="U116" i="12"/>
  <c r="T116" i="12"/>
  <c r="X116" i="12" s="1"/>
  <c r="W115" i="12"/>
  <c r="V115" i="12"/>
  <c r="U115" i="12"/>
  <c r="T115" i="12"/>
  <c r="X115" i="12" s="1"/>
  <c r="W114" i="12"/>
  <c r="V114" i="12"/>
  <c r="U114" i="12"/>
  <c r="T114" i="12"/>
  <c r="X114" i="12" s="1"/>
  <c r="W113" i="12"/>
  <c r="V113" i="12"/>
  <c r="U113" i="12"/>
  <c r="X113" i="12" s="1"/>
  <c r="T113" i="12"/>
  <c r="W112" i="12"/>
  <c r="X112" i="12" s="1"/>
  <c r="V112" i="12"/>
  <c r="U112" i="12"/>
  <c r="T112" i="12"/>
  <c r="W111" i="12"/>
  <c r="V111" i="12"/>
  <c r="U111" i="12"/>
  <c r="T111" i="12"/>
  <c r="X111" i="12" s="1"/>
  <c r="W110" i="12"/>
  <c r="V110" i="12"/>
  <c r="U110" i="12"/>
  <c r="T110" i="12"/>
  <c r="X110" i="12" s="1"/>
  <c r="W109" i="12"/>
  <c r="V109" i="12"/>
  <c r="U109" i="12"/>
  <c r="X109" i="12" s="1"/>
  <c r="T109" i="12"/>
  <c r="W108" i="12"/>
  <c r="V108" i="12"/>
  <c r="U108" i="12"/>
  <c r="T108" i="12"/>
  <c r="X108" i="12" s="1"/>
  <c r="W107" i="12"/>
  <c r="V107" i="12"/>
  <c r="U107" i="12"/>
  <c r="T107" i="12"/>
  <c r="X107" i="12" s="1"/>
  <c r="W106" i="12"/>
  <c r="V106" i="12"/>
  <c r="U106" i="12"/>
  <c r="T106" i="12"/>
  <c r="X106" i="12" s="1"/>
  <c r="W105" i="12"/>
  <c r="V105" i="12"/>
  <c r="U105" i="12"/>
  <c r="X105" i="12" s="1"/>
  <c r="T105" i="12"/>
  <c r="W104" i="12"/>
  <c r="X104" i="12" s="1"/>
  <c r="V104" i="12"/>
  <c r="U104" i="12"/>
  <c r="T104" i="12"/>
  <c r="W103" i="12"/>
  <c r="V103" i="12"/>
  <c r="U103" i="12"/>
  <c r="T103" i="12"/>
  <c r="X103" i="12" s="1"/>
  <c r="W102" i="12"/>
  <c r="V102" i="12"/>
  <c r="U102" i="12"/>
  <c r="T102" i="12"/>
  <c r="X102" i="12" s="1"/>
  <c r="W101" i="12"/>
  <c r="V101" i="12"/>
  <c r="U101" i="12"/>
  <c r="X101" i="12" s="1"/>
  <c r="T101" i="12"/>
  <c r="W100" i="12"/>
  <c r="V100" i="12"/>
  <c r="U100" i="12"/>
  <c r="T100" i="12"/>
  <c r="X100" i="12" s="1"/>
  <c r="W99" i="12"/>
  <c r="V99" i="12"/>
  <c r="U99" i="12"/>
  <c r="T99" i="12"/>
  <c r="X99" i="12" s="1"/>
  <c r="W98" i="12"/>
  <c r="V98" i="12"/>
  <c r="U98" i="12"/>
  <c r="T98" i="12"/>
  <c r="X98" i="12" s="1"/>
  <c r="W97" i="12"/>
  <c r="V97" i="12"/>
  <c r="U97" i="12"/>
  <c r="X97" i="12" s="1"/>
  <c r="T97" i="12"/>
  <c r="W96" i="12"/>
  <c r="X96" i="12" s="1"/>
  <c r="V96" i="12"/>
  <c r="U96" i="12"/>
  <c r="T96" i="12"/>
  <c r="W95" i="12"/>
  <c r="V95" i="12"/>
  <c r="U95" i="12"/>
  <c r="T95" i="12"/>
  <c r="X95" i="12" s="1"/>
  <c r="W94" i="12"/>
  <c r="V94" i="12"/>
  <c r="U94" i="12"/>
  <c r="T94" i="12"/>
  <c r="X94" i="12" s="1"/>
  <c r="W93" i="12"/>
  <c r="V93" i="12"/>
  <c r="U93" i="12"/>
  <c r="X93" i="12" s="1"/>
  <c r="T93" i="12"/>
  <c r="W92" i="12"/>
  <c r="V92" i="12"/>
  <c r="U92" i="12"/>
  <c r="T92" i="12"/>
  <c r="X92" i="12" s="1"/>
  <c r="W91" i="12"/>
  <c r="V91" i="12"/>
  <c r="U91" i="12"/>
  <c r="T91" i="12"/>
  <c r="X91" i="12" s="1"/>
  <c r="W90" i="12"/>
  <c r="V90" i="12"/>
  <c r="U90" i="12"/>
  <c r="T90" i="12"/>
  <c r="X90" i="12" s="1"/>
  <c r="W89" i="12"/>
  <c r="V89" i="12"/>
  <c r="U89" i="12"/>
  <c r="X89" i="12" s="1"/>
  <c r="T89" i="12"/>
  <c r="W88" i="12"/>
  <c r="X88" i="12" s="1"/>
  <c r="V88" i="12"/>
  <c r="U88" i="12"/>
  <c r="T88" i="12"/>
  <c r="W87" i="12"/>
  <c r="V87" i="12"/>
  <c r="U87" i="12"/>
  <c r="T87" i="12"/>
  <c r="X87" i="12" s="1"/>
  <c r="W86" i="12"/>
  <c r="V86" i="12"/>
  <c r="U86" i="12"/>
  <c r="T86" i="12"/>
  <c r="X86" i="12" s="1"/>
  <c r="W85" i="12"/>
  <c r="V85" i="12"/>
  <c r="U85" i="12"/>
  <c r="X85" i="12" s="1"/>
  <c r="T85" i="12"/>
  <c r="W84" i="12"/>
  <c r="V84" i="12"/>
  <c r="U84" i="12"/>
  <c r="T84" i="12"/>
  <c r="X84" i="12" s="1"/>
  <c r="W83" i="12"/>
  <c r="V83" i="12"/>
  <c r="U83" i="12"/>
  <c r="T83" i="12"/>
  <c r="X83" i="12" s="1"/>
  <c r="W82" i="12"/>
  <c r="V82" i="12"/>
  <c r="U82" i="12"/>
  <c r="T82" i="12"/>
  <c r="X82" i="12" s="1"/>
  <c r="W81" i="12"/>
  <c r="V81" i="12"/>
  <c r="U81" i="12"/>
  <c r="X81" i="12" s="1"/>
  <c r="T81" i="12"/>
  <c r="W80" i="12"/>
  <c r="X80" i="12" s="1"/>
  <c r="V80" i="12"/>
  <c r="U80" i="12"/>
  <c r="T80" i="12"/>
  <c r="W79" i="12"/>
  <c r="V79" i="12"/>
  <c r="U79" i="12"/>
  <c r="T79" i="12"/>
  <c r="X79" i="12" s="1"/>
  <c r="W78" i="12"/>
  <c r="V78" i="12"/>
  <c r="U78" i="12"/>
  <c r="T78" i="12"/>
  <c r="X78" i="12" s="1"/>
  <c r="W77" i="12"/>
  <c r="V77" i="12"/>
  <c r="U77" i="12"/>
  <c r="X77" i="12" s="1"/>
  <c r="T77" i="12"/>
  <c r="W76" i="12"/>
  <c r="V76" i="12"/>
  <c r="U76" i="12"/>
  <c r="T76" i="12"/>
  <c r="X76" i="12" s="1"/>
  <c r="W75" i="12"/>
  <c r="V75" i="12"/>
  <c r="U75" i="12"/>
  <c r="T75" i="12"/>
  <c r="X75" i="12" s="1"/>
  <c r="W74" i="12"/>
  <c r="V74" i="12"/>
  <c r="U74" i="12"/>
  <c r="T74" i="12"/>
  <c r="X74" i="12" s="1"/>
  <c r="W73" i="12"/>
  <c r="V73" i="12"/>
  <c r="U73" i="12"/>
  <c r="X73" i="12" s="1"/>
  <c r="T73" i="12"/>
  <c r="W72" i="12"/>
  <c r="X72" i="12" s="1"/>
  <c r="V72" i="12"/>
  <c r="U72" i="12"/>
  <c r="T72" i="12"/>
  <c r="W71" i="12"/>
  <c r="V71" i="12"/>
  <c r="U71" i="12"/>
  <c r="T71" i="12"/>
  <c r="X71" i="12" s="1"/>
  <c r="W70" i="12"/>
  <c r="V70" i="12"/>
  <c r="U70" i="12"/>
  <c r="T70" i="12"/>
  <c r="X70" i="12" s="1"/>
  <c r="W69" i="12"/>
  <c r="V69" i="12"/>
  <c r="U69" i="12"/>
  <c r="X69" i="12" s="1"/>
  <c r="T69" i="12"/>
  <c r="W68" i="12"/>
  <c r="V68" i="12"/>
  <c r="U68" i="12"/>
  <c r="T68" i="12"/>
  <c r="X68" i="12" s="1"/>
  <c r="W67" i="12"/>
  <c r="V67" i="12"/>
  <c r="U67" i="12"/>
  <c r="T67" i="12"/>
  <c r="X67" i="12" s="1"/>
  <c r="W66" i="12"/>
  <c r="V66" i="12"/>
  <c r="U66" i="12"/>
  <c r="T66" i="12"/>
  <c r="X66" i="12" s="1"/>
  <c r="W65" i="12"/>
  <c r="V65" i="12"/>
  <c r="U65" i="12"/>
  <c r="X65" i="12" s="1"/>
  <c r="T65" i="12"/>
  <c r="W64" i="12"/>
  <c r="X64" i="12" s="1"/>
  <c r="V64" i="12"/>
  <c r="U64" i="12"/>
  <c r="T64" i="12"/>
  <c r="W63" i="12"/>
  <c r="V63" i="12"/>
  <c r="U63" i="12"/>
  <c r="T63" i="12"/>
  <c r="X63" i="12" s="1"/>
  <c r="W62" i="12"/>
  <c r="V62" i="12"/>
  <c r="U62" i="12"/>
  <c r="T62" i="12"/>
  <c r="X62" i="12" s="1"/>
  <c r="W61" i="12"/>
  <c r="V61" i="12"/>
  <c r="U61" i="12"/>
  <c r="X61" i="12" s="1"/>
  <c r="T61" i="12"/>
  <c r="W60" i="12"/>
  <c r="V60" i="12"/>
  <c r="U60" i="12"/>
  <c r="T60" i="12"/>
  <c r="X60" i="12" s="1"/>
  <c r="W59" i="12"/>
  <c r="V59" i="12"/>
  <c r="U59" i="12"/>
  <c r="T59" i="12"/>
  <c r="X59" i="12" s="1"/>
  <c r="W58" i="12"/>
  <c r="V58" i="12"/>
  <c r="U58" i="12"/>
  <c r="T58" i="12"/>
  <c r="X58" i="12" s="1"/>
  <c r="W57" i="12"/>
  <c r="V57" i="12"/>
  <c r="U57" i="12"/>
  <c r="X57" i="12" s="1"/>
  <c r="T57" i="12"/>
  <c r="W56" i="12"/>
  <c r="X56" i="12" s="1"/>
  <c r="V56" i="12"/>
  <c r="U56" i="12"/>
  <c r="T56" i="12"/>
  <c r="W55" i="12"/>
  <c r="V55" i="12"/>
  <c r="U55" i="12"/>
  <c r="T55" i="12"/>
  <c r="X55" i="12" s="1"/>
  <c r="W54" i="12"/>
  <c r="V54" i="12"/>
  <c r="U54" i="12"/>
  <c r="T54" i="12"/>
  <c r="X54" i="12" s="1"/>
  <c r="W53" i="12"/>
  <c r="V53" i="12"/>
  <c r="U53" i="12"/>
  <c r="X53" i="12" s="1"/>
  <c r="T53" i="12"/>
  <c r="W52" i="12"/>
  <c r="V52" i="12"/>
  <c r="U52" i="12"/>
  <c r="T52" i="12"/>
  <c r="X52" i="12" s="1"/>
  <c r="W51" i="12"/>
  <c r="V51" i="12"/>
  <c r="U51" i="12"/>
  <c r="T51" i="12"/>
  <c r="X51" i="12" s="1"/>
  <c r="W50" i="12"/>
  <c r="V50" i="12"/>
  <c r="U50" i="12"/>
  <c r="T50" i="12"/>
  <c r="X50" i="12" s="1"/>
  <c r="W49" i="12"/>
  <c r="V49" i="12"/>
  <c r="U49" i="12"/>
  <c r="X49" i="12" s="1"/>
  <c r="T49" i="12"/>
  <c r="W48" i="12"/>
  <c r="X48" i="12" s="1"/>
  <c r="V48" i="12"/>
  <c r="U48" i="12"/>
  <c r="T48" i="12"/>
  <c r="W47" i="12"/>
  <c r="V47" i="12"/>
  <c r="U47" i="12"/>
  <c r="T47" i="12"/>
  <c r="X47" i="12" s="1"/>
  <c r="W46" i="12"/>
  <c r="V46" i="12"/>
  <c r="U46" i="12"/>
  <c r="T46" i="12"/>
  <c r="X46" i="12" s="1"/>
  <c r="W45" i="12"/>
  <c r="V45" i="12"/>
  <c r="U45" i="12"/>
  <c r="X45" i="12" s="1"/>
  <c r="T45" i="12"/>
  <c r="W44" i="12"/>
  <c r="V44" i="12"/>
  <c r="U44" i="12"/>
  <c r="T44" i="12"/>
  <c r="X44" i="12" s="1"/>
  <c r="W43" i="12"/>
  <c r="V43" i="12"/>
  <c r="U43" i="12"/>
  <c r="T43" i="12"/>
  <c r="X43" i="12" s="1"/>
  <c r="W42" i="12"/>
  <c r="V42" i="12"/>
  <c r="U42" i="12"/>
  <c r="T42" i="12"/>
  <c r="X42" i="12" s="1"/>
  <c r="W41" i="12"/>
  <c r="V41" i="12"/>
  <c r="U41" i="12"/>
  <c r="X41" i="12" s="1"/>
  <c r="T41" i="12"/>
  <c r="W40" i="12"/>
  <c r="X40" i="12" s="1"/>
  <c r="V40" i="12"/>
  <c r="U40" i="12"/>
  <c r="T40" i="12"/>
  <c r="W39" i="12"/>
  <c r="V39" i="12"/>
  <c r="U39" i="12"/>
  <c r="T39" i="12"/>
  <c r="X39" i="12" s="1"/>
  <c r="W38" i="12"/>
  <c r="V38" i="12"/>
  <c r="U38" i="12"/>
  <c r="T38" i="12"/>
  <c r="X38" i="12" s="1"/>
  <c r="W37" i="12"/>
  <c r="V37" i="12"/>
  <c r="U37" i="12"/>
  <c r="X37" i="12" s="1"/>
  <c r="T37" i="12"/>
  <c r="W36" i="12"/>
  <c r="V36" i="12"/>
  <c r="U36" i="12"/>
  <c r="T36" i="12"/>
  <c r="X36" i="12" s="1"/>
  <c r="W35" i="12"/>
  <c r="V35" i="12"/>
  <c r="U35" i="12"/>
  <c r="T35" i="12"/>
  <c r="X35" i="12" s="1"/>
  <c r="W34" i="12"/>
  <c r="V34" i="12"/>
  <c r="U34" i="12"/>
  <c r="T34" i="12"/>
  <c r="X34" i="12" s="1"/>
  <c r="W33" i="12"/>
  <c r="V33" i="12"/>
  <c r="U33" i="12"/>
  <c r="X33" i="12" s="1"/>
  <c r="T33" i="12"/>
  <c r="W32" i="12"/>
  <c r="X32" i="12" s="1"/>
  <c r="V32" i="12"/>
  <c r="U32" i="12"/>
  <c r="T32" i="12"/>
  <c r="W31" i="12"/>
  <c r="V31" i="12"/>
  <c r="U31" i="12"/>
  <c r="T31" i="12"/>
  <c r="X31" i="12" s="1"/>
  <c r="W30" i="12"/>
  <c r="V30" i="12"/>
  <c r="U30" i="12"/>
  <c r="T30" i="12"/>
  <c r="X30" i="12" s="1"/>
  <c r="W29" i="12"/>
  <c r="V29" i="12"/>
  <c r="U29" i="12"/>
  <c r="X29" i="12" s="1"/>
  <c r="T29" i="12"/>
  <c r="W28" i="12"/>
  <c r="V28" i="12"/>
  <c r="U28" i="12"/>
  <c r="T28" i="12"/>
  <c r="X28" i="12" s="1"/>
  <c r="W27" i="12"/>
  <c r="V27" i="12"/>
  <c r="U27" i="12"/>
  <c r="T27" i="12"/>
  <c r="X27" i="12" s="1"/>
  <c r="W26" i="12"/>
  <c r="V26" i="12"/>
  <c r="U26" i="12"/>
  <c r="T26" i="12"/>
  <c r="X26" i="12" s="1"/>
  <c r="W25" i="12"/>
  <c r="V25" i="12"/>
  <c r="U25" i="12"/>
  <c r="X25" i="12" s="1"/>
  <c r="T25" i="12"/>
  <c r="W24" i="12"/>
  <c r="X24" i="12" s="1"/>
  <c r="V24" i="12"/>
  <c r="U24" i="12"/>
  <c r="T24" i="12"/>
  <c r="W23" i="12"/>
  <c r="V23" i="12"/>
  <c r="U23" i="12"/>
  <c r="T23" i="12"/>
  <c r="X23" i="12" s="1"/>
  <c r="W22" i="12"/>
  <c r="V22" i="12"/>
  <c r="U22" i="12"/>
  <c r="T22" i="12"/>
  <c r="X22" i="12" s="1"/>
  <c r="W21" i="12"/>
  <c r="V21" i="12"/>
  <c r="U21" i="12"/>
  <c r="X21" i="12" s="1"/>
  <c r="T21" i="12"/>
  <c r="W20" i="12"/>
  <c r="V20" i="12"/>
  <c r="U20" i="12"/>
  <c r="T20" i="12"/>
  <c r="X20" i="12" s="1"/>
  <c r="W19" i="12"/>
  <c r="V19" i="12"/>
  <c r="U19" i="12"/>
  <c r="T19" i="12"/>
  <c r="X19" i="12" s="1"/>
  <c r="W18" i="12"/>
  <c r="V18" i="12"/>
  <c r="U18" i="12"/>
  <c r="T18" i="12"/>
  <c r="X18" i="12" s="1"/>
  <c r="W17" i="12"/>
  <c r="V17" i="12"/>
  <c r="U17" i="12"/>
  <c r="X17" i="12" s="1"/>
  <c r="T17" i="12"/>
  <c r="W16" i="12"/>
  <c r="X16" i="12" s="1"/>
  <c r="V16" i="12"/>
  <c r="U16" i="12"/>
  <c r="T16" i="12"/>
  <c r="W15" i="12"/>
  <c r="V15" i="12"/>
  <c r="U15" i="12"/>
  <c r="T15" i="12"/>
  <c r="X15" i="12" s="1"/>
  <c r="W14" i="12"/>
  <c r="V14" i="12"/>
  <c r="U14" i="12"/>
  <c r="T14" i="12"/>
  <c r="X14" i="12" s="1"/>
  <c r="W13" i="12"/>
  <c r="V13" i="12"/>
  <c r="U13" i="12"/>
  <c r="X13" i="12" s="1"/>
  <c r="T13" i="12"/>
  <c r="W12" i="12"/>
  <c r="V12" i="12"/>
  <c r="U12" i="12"/>
  <c r="T12" i="12"/>
  <c r="X12" i="12" s="1"/>
  <c r="W11" i="12"/>
  <c r="V11" i="12"/>
  <c r="U11" i="12"/>
  <c r="T11" i="12"/>
  <c r="X11" i="12" s="1"/>
  <c r="W10" i="12"/>
  <c r="V10" i="12"/>
  <c r="U10" i="12"/>
  <c r="T10" i="12"/>
  <c r="X10" i="12" s="1"/>
  <c r="W9" i="12"/>
  <c r="V9" i="12"/>
  <c r="U9" i="12"/>
  <c r="X9" i="12" s="1"/>
  <c r="T9" i="12"/>
  <c r="W8" i="12"/>
  <c r="X8" i="12" s="1"/>
  <c r="V8" i="12"/>
  <c r="U8" i="12"/>
  <c r="T8" i="12"/>
  <c r="W7" i="12"/>
  <c r="V7" i="12"/>
  <c r="U7" i="12"/>
  <c r="T7" i="12"/>
  <c r="X7" i="12" s="1"/>
  <c r="W6" i="12"/>
  <c r="V6" i="12"/>
  <c r="U6" i="12"/>
  <c r="T6" i="12"/>
  <c r="X6" i="12" s="1"/>
  <c r="W5" i="12"/>
  <c r="V5" i="12"/>
  <c r="U5" i="12"/>
  <c r="X5" i="12" s="1"/>
  <c r="T5" i="12"/>
  <c r="W4" i="12"/>
  <c r="V4" i="12"/>
  <c r="U4" i="12"/>
  <c r="T4" i="12"/>
  <c r="X4" i="12" s="1"/>
  <c r="W3" i="12"/>
  <c r="V3" i="12"/>
  <c r="U3" i="12"/>
  <c r="T3" i="12"/>
  <c r="X3" i="12" s="1"/>
  <c r="X728" i="12" l="1"/>
  <c r="X759" i="12"/>
  <c r="X765" i="12"/>
  <c r="X784" i="12"/>
  <c r="X812" i="12"/>
  <c r="X300" i="12"/>
  <c r="X364" i="12"/>
  <c r="X428" i="12"/>
  <c r="X492" i="12"/>
  <c r="X556" i="12"/>
  <c r="X584" i="12"/>
  <c r="X616" i="12"/>
  <c r="X648" i="12"/>
  <c r="X677" i="12"/>
  <c r="X686" i="12"/>
  <c r="X692" i="12"/>
  <c r="X719" i="12"/>
  <c r="X734" i="12"/>
  <c r="X756" i="12"/>
  <c r="X762" i="12"/>
  <c r="X787" i="12"/>
  <c r="X831" i="12"/>
  <c r="X837" i="12"/>
  <c r="X856" i="12"/>
  <c r="X926" i="12"/>
  <c r="X328" i="12"/>
  <c r="X392" i="12"/>
  <c r="X456" i="12"/>
  <c r="X520" i="12"/>
  <c r="X613" i="12"/>
  <c r="X645" i="12"/>
  <c r="X701" i="12"/>
  <c r="X710" i="12"/>
  <c r="X716" i="12"/>
  <c r="X722" i="12"/>
  <c r="X725" i="12"/>
  <c r="X775" i="12"/>
  <c r="X781" i="12"/>
  <c r="X800" i="12"/>
  <c r="X806" i="12"/>
  <c r="X828" i="12"/>
  <c r="X834" i="12"/>
  <c r="X859" i="12"/>
  <c r="X872" i="12"/>
  <c r="X875" i="12"/>
  <c r="X888" i="12"/>
  <c r="X891" i="12"/>
  <c r="X904" i="12"/>
  <c r="X907" i="12"/>
  <c r="X920" i="12"/>
  <c r="X923" i="12"/>
  <c r="X292" i="12"/>
  <c r="X356" i="12"/>
  <c r="X420" i="12"/>
  <c r="X484" i="12"/>
  <c r="X548" i="12"/>
  <c r="X744" i="12"/>
  <c r="X750" i="12"/>
  <c r="X772" i="12"/>
  <c r="X778" i="12"/>
  <c r="X803" i="12"/>
  <c r="X847" i="12"/>
  <c r="X853" i="12"/>
  <c r="X933" i="12"/>
  <c r="X320" i="12"/>
  <c r="X384" i="12"/>
  <c r="X448" i="12"/>
  <c r="X512" i="12"/>
  <c r="X576" i="12"/>
  <c r="X596" i="12"/>
  <c r="X599" i="12"/>
  <c r="X628" i="12"/>
  <c r="X631" i="12"/>
  <c r="X660" i="12"/>
  <c r="X663" i="12"/>
  <c r="X672" i="12"/>
  <c r="X741" i="12"/>
  <c r="X791" i="12"/>
  <c r="X816" i="12"/>
  <c r="X844" i="12"/>
  <c r="X869" i="12"/>
  <c r="X885" i="12"/>
  <c r="X901" i="12"/>
  <c r="X911" i="12"/>
  <c r="X914" i="12"/>
  <c r="X927" i="12"/>
  <c r="X930" i="12"/>
  <c r="X312" i="12"/>
  <c r="X376" i="12"/>
  <c r="X440" i="12"/>
  <c r="X504" i="12"/>
  <c r="X568" i="12"/>
  <c r="X605" i="12"/>
  <c r="X637" i="12"/>
  <c r="X669" i="12"/>
  <c r="X678" i="12"/>
  <c r="X684" i="12"/>
  <c r="X711" i="12"/>
  <c r="X720" i="12"/>
  <c r="X732" i="12"/>
  <c r="X738" i="12"/>
  <c r="X757" i="12"/>
  <c r="X763" i="12"/>
  <c r="X807" i="12"/>
  <c r="X813" i="12"/>
  <c r="X832" i="12"/>
  <c r="X924" i="12"/>
  <c r="X276" i="12"/>
  <c r="X340" i="12"/>
  <c r="X404" i="12"/>
  <c r="X468" i="12"/>
  <c r="X532" i="12"/>
  <c r="X693" i="12"/>
  <c r="X702" i="12"/>
  <c r="X708" i="12"/>
  <c r="X726" i="12"/>
  <c r="X751" i="12"/>
  <c r="X776" i="12"/>
  <c r="X782" i="12"/>
  <c r="X804" i="12"/>
  <c r="X810" i="12"/>
  <c r="X835" i="12"/>
  <c r="X304" i="12"/>
  <c r="X368" i="12"/>
  <c r="X432" i="12"/>
  <c r="X496" i="12"/>
  <c r="X560" i="12"/>
  <c r="X588" i="12"/>
  <c r="X591" i="12"/>
  <c r="X620" i="12"/>
  <c r="X623" i="12"/>
  <c r="X652" i="12"/>
  <c r="X655" i="12"/>
  <c r="X823" i="12"/>
  <c r="X848" i="12"/>
  <c r="X905" i="12"/>
  <c r="X396" i="12"/>
  <c r="X460" i="12"/>
  <c r="X767" i="12"/>
  <c r="X792" i="12"/>
  <c r="X820" i="12"/>
  <c r="X851" i="12"/>
  <c r="X870" i="12"/>
  <c r="X886" i="12"/>
  <c r="X902" i="12"/>
  <c r="X934" i="12"/>
  <c r="X296" i="12"/>
  <c r="X360" i="12"/>
  <c r="X424" i="12"/>
  <c r="X488" i="12"/>
  <c r="X552" i="12"/>
  <c r="X597" i="12"/>
  <c r="X629" i="12"/>
  <c r="X679" i="12"/>
  <c r="X688" i="12"/>
  <c r="X736" i="12"/>
  <c r="X742" i="12"/>
  <c r="X764" i="12"/>
  <c r="X770" i="12"/>
  <c r="X795" i="12"/>
  <c r="X839" i="12"/>
  <c r="X845" i="12"/>
  <c r="X864" i="12"/>
  <c r="X867" i="12"/>
  <c r="X880" i="12"/>
  <c r="X883" i="12"/>
  <c r="X896" i="12"/>
  <c r="X899" i="12"/>
  <c r="X915" i="12"/>
  <c r="X928" i="12"/>
  <c r="X931" i="12"/>
  <c r="X676" i="12"/>
  <c r="X703" i="12"/>
  <c r="X712" i="12"/>
  <c r="X727" i="12"/>
  <c r="X733" i="12"/>
  <c r="X783" i="12"/>
  <c r="X789" i="12"/>
  <c r="X808" i="12"/>
  <c r="X836" i="12"/>
  <c r="X925" i="12"/>
  <c r="X288" i="12"/>
  <c r="X352" i="12"/>
  <c r="X416" i="12"/>
  <c r="X480" i="12"/>
  <c r="X544" i="12"/>
  <c r="X583" i="12"/>
  <c r="X612" i="12"/>
  <c r="X615" i="12"/>
  <c r="X644" i="12"/>
  <c r="X647" i="12"/>
  <c r="X700" i="12"/>
  <c r="X316" i="12"/>
  <c r="X380" i="12"/>
  <c r="X444" i="12"/>
  <c r="X508" i="12"/>
  <c r="X572" i="12"/>
  <c r="X592" i="12"/>
  <c r="X624" i="12"/>
  <c r="X656" i="12"/>
  <c r="X709" i="12"/>
  <c r="X718" i="12"/>
  <c r="X755" i="12"/>
  <c r="X799" i="12"/>
  <c r="X805" i="12"/>
  <c r="X824" i="12"/>
  <c r="X830" i="12"/>
  <c r="X852" i="12"/>
  <c r="X858" i="12"/>
  <c r="X871" i="12"/>
  <c r="X887" i="12"/>
  <c r="X890" i="12"/>
  <c r="X903" i="12"/>
  <c r="X906" i="12"/>
  <c r="X919" i="12"/>
  <c r="X922" i="12"/>
  <c r="X935" i="12"/>
  <c r="X280" i="12"/>
  <c r="X344" i="12"/>
  <c r="X408" i="12"/>
  <c r="X472" i="12"/>
  <c r="X536" i="12"/>
  <c r="X589" i="12"/>
  <c r="X621" i="12"/>
  <c r="X653" i="12"/>
  <c r="X743" i="12"/>
  <c r="X868" i="12"/>
  <c r="X884" i="12"/>
  <c r="X900" i="12"/>
  <c r="X916" i="12"/>
  <c r="X932" i="12"/>
  <c r="X308" i="12"/>
  <c r="X372" i="12"/>
  <c r="X436" i="12"/>
  <c r="X815" i="12"/>
  <c r="X840" i="12"/>
  <c r="X846" i="12"/>
  <c r="AE19" i="11" l="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L9" i="11"/>
  <c r="K9" i="11"/>
  <c r="J9" i="11"/>
  <c r="I9" i="11"/>
  <c r="H9" i="11"/>
  <c r="G9" i="11"/>
  <c r="F9" i="11"/>
  <c r="E9" i="11"/>
  <c r="D9" i="11"/>
  <c r="C9" i="11"/>
  <c r="U65" i="10" l="1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T73" i="9"/>
  <c r="S73" i="9"/>
  <c r="R73" i="9"/>
  <c r="Q73" i="9"/>
  <c r="P73" i="9"/>
  <c r="O73" i="9"/>
  <c r="N73" i="9"/>
  <c r="M73" i="9"/>
  <c r="L73" i="9"/>
  <c r="D73" i="9"/>
  <c r="C73" i="9"/>
  <c r="B73" i="9"/>
  <c r="T72" i="9"/>
  <c r="S72" i="9"/>
  <c r="R72" i="9"/>
  <c r="Q72" i="9"/>
  <c r="P72" i="9"/>
  <c r="O72" i="9"/>
  <c r="N72" i="9"/>
  <c r="D72" i="9"/>
  <c r="C72" i="9"/>
  <c r="B72" i="9"/>
  <c r="U71" i="9"/>
  <c r="T71" i="9"/>
  <c r="S71" i="9"/>
  <c r="R71" i="9"/>
  <c r="Q71" i="9"/>
  <c r="F71" i="9"/>
  <c r="E71" i="9"/>
  <c r="D71" i="9"/>
  <c r="C71" i="9"/>
  <c r="B71" i="9"/>
  <c r="U70" i="9"/>
  <c r="T70" i="9"/>
  <c r="S70" i="9"/>
  <c r="R70" i="9"/>
  <c r="Q70" i="9"/>
  <c r="P70" i="9"/>
  <c r="P71" i="9" s="1"/>
  <c r="O70" i="9"/>
  <c r="O71" i="9" s="1"/>
  <c r="N70" i="9"/>
  <c r="N71" i="9" s="1"/>
  <c r="M70" i="9"/>
  <c r="M71" i="9" s="1"/>
  <c r="L70" i="9"/>
  <c r="L71" i="9" s="1"/>
  <c r="K70" i="9"/>
  <c r="K71" i="9" s="1"/>
  <c r="J70" i="9"/>
  <c r="J71" i="9" s="1"/>
  <c r="I70" i="9"/>
  <c r="I71" i="9" s="1"/>
  <c r="H70" i="9"/>
  <c r="H71" i="9" s="1"/>
  <c r="G70" i="9"/>
  <c r="G71" i="9" s="1"/>
  <c r="F70" i="9"/>
  <c r="E70" i="9"/>
  <c r="D70" i="9"/>
  <c r="C70" i="9"/>
  <c r="B70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U64" i="9"/>
  <c r="U72" i="9" s="1"/>
  <c r="T64" i="9"/>
  <c r="S64" i="9"/>
  <c r="R64" i="9"/>
  <c r="Q64" i="9"/>
  <c r="P64" i="9"/>
  <c r="O64" i="9"/>
  <c r="N64" i="9"/>
  <c r="M64" i="9"/>
  <c r="M72" i="9" s="1"/>
  <c r="L64" i="9"/>
  <c r="L72" i="9" s="1"/>
  <c r="K64" i="9"/>
  <c r="K73" i="9" s="1"/>
  <c r="J64" i="9"/>
  <c r="J73" i="9" s="1"/>
  <c r="I64" i="9"/>
  <c r="I73" i="9" s="1"/>
  <c r="H64" i="9"/>
  <c r="H73" i="9" s="1"/>
  <c r="G64" i="9"/>
  <c r="G73" i="9" s="1"/>
  <c r="F64" i="9"/>
  <c r="F72" i="9" s="1"/>
  <c r="E64" i="9"/>
  <c r="E73" i="9" s="1"/>
  <c r="D64" i="9"/>
  <c r="C64" i="9"/>
  <c r="B64" i="9"/>
  <c r="G72" i="8"/>
  <c r="K71" i="8"/>
  <c r="U70" i="8"/>
  <c r="U71" i="8" s="1"/>
  <c r="T70" i="8"/>
  <c r="T71" i="8" s="1"/>
  <c r="S70" i="8"/>
  <c r="S71" i="8" s="1"/>
  <c r="R70" i="8"/>
  <c r="R71" i="8" s="1"/>
  <c r="Q70" i="8"/>
  <c r="Q71" i="8" s="1"/>
  <c r="P70" i="8"/>
  <c r="P71" i="8" s="1"/>
  <c r="O70" i="8"/>
  <c r="O71" i="8" s="1"/>
  <c r="N70" i="8"/>
  <c r="N71" i="8" s="1"/>
  <c r="M70" i="8"/>
  <c r="M71" i="8" s="1"/>
  <c r="L70" i="8"/>
  <c r="K70" i="8"/>
  <c r="J70" i="8"/>
  <c r="J71" i="8" s="1"/>
  <c r="I70" i="8"/>
  <c r="I71" i="8" s="1"/>
  <c r="H70" i="8"/>
  <c r="H71" i="8" s="1"/>
  <c r="G70" i="8"/>
  <c r="G71" i="8" s="1"/>
  <c r="F70" i="8"/>
  <c r="F71" i="8" s="1"/>
  <c r="E70" i="8"/>
  <c r="E71" i="8" s="1"/>
  <c r="D70" i="8"/>
  <c r="D71" i="8" s="1"/>
  <c r="C70" i="8"/>
  <c r="C71" i="8" s="1"/>
  <c r="B70" i="8"/>
  <c r="B71" i="8" s="1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C67" i="8"/>
  <c r="B67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D72" i="8" s="1"/>
  <c r="C65" i="8"/>
  <c r="B65" i="8"/>
  <c r="U64" i="8"/>
  <c r="U72" i="8" s="1"/>
  <c r="T64" i="8"/>
  <c r="T72" i="8" s="1"/>
  <c r="S64" i="8"/>
  <c r="S72" i="8" s="1"/>
  <c r="R64" i="8"/>
  <c r="R72" i="8" s="1"/>
  <c r="Q64" i="8"/>
  <c r="Q72" i="8" s="1"/>
  <c r="P64" i="8"/>
  <c r="P72" i="8" s="1"/>
  <c r="O64" i="8"/>
  <c r="O72" i="8" s="1"/>
  <c r="N64" i="8"/>
  <c r="N72" i="8" s="1"/>
  <c r="M64" i="8"/>
  <c r="M72" i="8" s="1"/>
  <c r="L64" i="8"/>
  <c r="L72" i="8" s="1"/>
  <c r="K64" i="8"/>
  <c r="K72" i="8" s="1"/>
  <c r="J64" i="8"/>
  <c r="J72" i="8" s="1"/>
  <c r="I64" i="8"/>
  <c r="I72" i="8" s="1"/>
  <c r="H64" i="8"/>
  <c r="H72" i="8" s="1"/>
  <c r="G64" i="8"/>
  <c r="F64" i="8"/>
  <c r="F72" i="8" s="1"/>
  <c r="E64" i="8"/>
  <c r="E72" i="8" s="1"/>
  <c r="C64" i="8"/>
  <c r="C72" i="8" s="1"/>
  <c r="B64" i="8"/>
  <c r="B72" i="8" s="1"/>
  <c r="M72" i="7"/>
  <c r="G72" i="7"/>
  <c r="Q71" i="7"/>
  <c r="K71" i="7"/>
  <c r="U70" i="7"/>
  <c r="U71" i="7" s="1"/>
  <c r="T70" i="7"/>
  <c r="T71" i="7" s="1"/>
  <c r="S70" i="7"/>
  <c r="S71" i="7" s="1"/>
  <c r="R70" i="7"/>
  <c r="R71" i="7" s="1"/>
  <c r="Q70" i="7"/>
  <c r="P70" i="7"/>
  <c r="P71" i="7" s="1"/>
  <c r="O70" i="7"/>
  <c r="O71" i="7" s="1"/>
  <c r="N70" i="7"/>
  <c r="N71" i="7" s="1"/>
  <c r="M70" i="7"/>
  <c r="L70" i="7"/>
  <c r="K70" i="7"/>
  <c r="J70" i="7"/>
  <c r="J71" i="7" s="1"/>
  <c r="I70" i="7"/>
  <c r="I71" i="7" s="1"/>
  <c r="H70" i="7"/>
  <c r="H71" i="7" s="1"/>
  <c r="G70" i="7"/>
  <c r="F70" i="7"/>
  <c r="E70" i="7"/>
  <c r="E71" i="7" s="1"/>
  <c r="D70" i="7"/>
  <c r="D71" i="7" s="1"/>
  <c r="C70" i="7"/>
  <c r="C71" i="7" s="1"/>
  <c r="B70" i="7"/>
  <c r="B71" i="7" s="1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C67" i="7"/>
  <c r="B67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D72" i="7" s="1"/>
  <c r="C65" i="7"/>
  <c r="B65" i="7"/>
  <c r="U64" i="7"/>
  <c r="U72" i="7" s="1"/>
  <c r="T64" i="7"/>
  <c r="T72" i="7" s="1"/>
  <c r="S64" i="7"/>
  <c r="S72" i="7" s="1"/>
  <c r="R64" i="7"/>
  <c r="R72" i="7" s="1"/>
  <c r="Q64" i="7"/>
  <c r="Q72" i="7" s="1"/>
  <c r="P64" i="7"/>
  <c r="P72" i="7" s="1"/>
  <c r="O64" i="7"/>
  <c r="O72" i="7" s="1"/>
  <c r="N64" i="7"/>
  <c r="N72" i="7" s="1"/>
  <c r="M64" i="7"/>
  <c r="M71" i="7" s="1"/>
  <c r="L64" i="7"/>
  <c r="L72" i="7" s="1"/>
  <c r="K64" i="7"/>
  <c r="K72" i="7" s="1"/>
  <c r="J64" i="7"/>
  <c r="J72" i="7" s="1"/>
  <c r="I64" i="7"/>
  <c r="I72" i="7" s="1"/>
  <c r="H64" i="7"/>
  <c r="H72" i="7" s="1"/>
  <c r="G64" i="7"/>
  <c r="G71" i="7" s="1"/>
  <c r="F64" i="7"/>
  <c r="F71" i="7" s="1"/>
  <c r="E64" i="7"/>
  <c r="E72" i="7" s="1"/>
  <c r="C64" i="7"/>
  <c r="C72" i="7" s="1"/>
  <c r="B64" i="7"/>
  <c r="B72" i="7" s="1"/>
  <c r="T65" i="6"/>
  <c r="S65" i="6"/>
  <c r="R65" i="6"/>
  <c r="Q65" i="6"/>
  <c r="P65" i="6"/>
  <c r="O65" i="6"/>
  <c r="N65" i="6"/>
  <c r="M65" i="6"/>
  <c r="L65" i="6"/>
  <c r="K65" i="6"/>
  <c r="J65" i="6"/>
  <c r="F65" i="6"/>
  <c r="D65" i="6"/>
  <c r="T64" i="6"/>
  <c r="S64" i="6"/>
  <c r="R64" i="6"/>
  <c r="Q64" i="6"/>
  <c r="P64" i="6"/>
  <c r="O64" i="6"/>
  <c r="N64" i="6"/>
  <c r="M64" i="6"/>
  <c r="L64" i="6"/>
  <c r="K64" i="6"/>
  <c r="J64" i="6"/>
  <c r="F64" i="6"/>
  <c r="D64" i="6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G72" i="9" l="1"/>
  <c r="H72" i="9"/>
  <c r="U73" i="9"/>
  <c r="J72" i="9"/>
  <c r="F73" i="9"/>
  <c r="E72" i="9"/>
  <c r="K72" i="9"/>
  <c r="I72" i="9"/>
  <c r="L71" i="8"/>
  <c r="F72" i="7"/>
  <c r="L7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Villaroel, Claudia</author>
  </authors>
  <commentList>
    <comment ref="U12" authorId="0" shapeId="0" xr:uid="{3182EC2C-194A-468E-BBDE-D4D055160AD3}">
      <text>
        <r>
          <rPr>
            <b/>
            <sz val="9"/>
            <color indexed="81"/>
            <rFont val="Tahoma"/>
            <family val="2"/>
          </rPr>
          <t>Villaroel, Claudia:</t>
        </r>
        <r>
          <rPr>
            <sz val="9"/>
            <color indexed="81"/>
            <rFont val="Tahoma"/>
            <family val="2"/>
          </rPr>
          <t xml:space="preserve">
Total parcial, faltan 15 días de diciembre.</t>
        </r>
      </text>
    </comment>
  </commentList>
</comments>
</file>

<file path=xl/sharedStrings.xml><?xml version="1.0" encoding="utf-8"?>
<sst xmlns="http://schemas.openxmlformats.org/spreadsheetml/2006/main" count="11648" uniqueCount="2641">
  <si>
    <t>Tema</t>
  </si>
  <si>
    <t>Subtema</t>
  </si>
  <si>
    <t>Figura/Tabla</t>
  </si>
  <si>
    <t>Nombre indicador</t>
  </si>
  <si>
    <t xml:space="preserve">Nombre variable </t>
  </si>
  <si>
    <t>Unidad de medida</t>
  </si>
  <si>
    <t>Fuente</t>
  </si>
  <si>
    <t>Anomalías de temperatura míninima y máxima a nivel nacional y en zonas del país, 1961 - 2019</t>
  </si>
  <si>
    <t>Olas de calor a nivel nacional y por zona, por temporada, 1980 - 2019</t>
  </si>
  <si>
    <t>Noches cálidas a nivel nacional y por zonas, temporadas 1961 - 2019</t>
  </si>
  <si>
    <t>Heladas a nivel nacional y por zonas, 1961-2019</t>
  </si>
  <si>
    <t>Temperatura superficial promedio del mar en estaciones de monitoreo seleccionadas, 1945-2019</t>
  </si>
  <si>
    <t>Isoterma cero en lugares seleccionados del país, 1973-2019</t>
  </si>
  <si>
    <t>Anomalías estandarizadas de precipitaciones, a nivel nacional, 1961-2019</t>
  </si>
  <si>
    <t>Anomalías estandarizadas de precipitaciones,según zona del país, 1961-2019</t>
  </si>
  <si>
    <t>Precipitación extrema según zona del país, 1961-2019</t>
  </si>
  <si>
    <t>Dirección Meteorológica de Chile (DMC), 2020.</t>
  </si>
  <si>
    <t>Figura 2</t>
  </si>
  <si>
    <t>Estado del medio ambiente en Chile</t>
  </si>
  <si>
    <t>Temperaturas</t>
  </si>
  <si>
    <t>Figura 7</t>
  </si>
  <si>
    <t>Figura 6</t>
  </si>
  <si>
    <t>Figura 3</t>
  </si>
  <si>
    <t xml:space="preserve">Precipitaciones </t>
  </si>
  <si>
    <t>Figura 12</t>
  </si>
  <si>
    <t>Figura 14</t>
  </si>
  <si>
    <t>Información para de Desarrollo Productivo Ltda (INFODEP), Estudio encargado por el Ministerio del Medio Ambiente (MMA), 2016.</t>
  </si>
  <si>
    <t>Impactos del cambio climático</t>
  </si>
  <si>
    <t>Recursos hídricos y sequía</t>
  </si>
  <si>
    <t xml:space="preserve">Precipitación anual máxima por comuna: línea base </t>
  </si>
  <si>
    <t>Precipitación anual máxima por comuna:  2050</t>
  </si>
  <si>
    <t>Eventos extremos y desastres</t>
  </si>
  <si>
    <t>Índice de riego por cambio climático de flora y fauna según Precipitación y temperatura, por comunas</t>
  </si>
  <si>
    <t>Elaboración propia en capas CR2- Centro UC Cambio Global; 2020.</t>
  </si>
  <si>
    <t>Cambio Climático: Vulnerabilidad de Costas de Chile.</t>
  </si>
  <si>
    <t>Ministerio del Medio Ambiente (MMA), 2019.</t>
  </si>
  <si>
    <t>Impactos en zonas costeras</t>
  </si>
  <si>
    <t xml:space="preserve"> Estado de erosión, estabilidad o acreción de Playas.</t>
  </si>
  <si>
    <t>Marejadas a nivel nacional, 2011-2019.</t>
  </si>
  <si>
    <t>Servicio Hidrográfico y Oceanográfico de la Armada de Chile (SHOA), 2020.</t>
  </si>
  <si>
    <t xml:space="preserve"> Emisiones netas de gases de efecto invernadero (GEI) por tipo de gas, 1990 - 2018</t>
  </si>
  <si>
    <t>Emisiones netas de gases de efecto invernadero (GEI) por sector IPCC, 1990 - 2018.</t>
  </si>
  <si>
    <t>Emisiones de GEI</t>
  </si>
  <si>
    <t xml:space="preserve"> Emisiones de GEI</t>
  </si>
  <si>
    <t>Presión</t>
  </si>
  <si>
    <t>Índice de intensidad de emisiones GEI, Producto Interno Bruto (PIB) y población, 1990-2018.</t>
  </si>
  <si>
    <t>Emisión de CO2 (del consumo de combustible) por unidad de valor agregado, de la economía total, 1990-2018.</t>
  </si>
  <si>
    <t>Respuestas frente al cambio climático</t>
  </si>
  <si>
    <t>Impuesto verde</t>
  </si>
  <si>
    <t>Emisión estimada y gravada por impuestos verdes a fuentes fijas, por emisión de CO2 2017 -2019.</t>
  </si>
  <si>
    <t>Superintendencia del Medio Ambiente (SMA), 2020.</t>
  </si>
  <si>
    <t xml:space="preserve">Figura 27 </t>
  </si>
  <si>
    <t>Emisión estimada y gravada por impuestos verdes a fuentes fijas, por emisión de CO2, 2019.</t>
  </si>
  <si>
    <t>Temperatura mínima a nivel nacional y en zonas del país</t>
  </si>
  <si>
    <t>Temperatura máxima a nivel nacional y en zonas del país</t>
  </si>
  <si>
    <t>Arica</t>
  </si>
  <si>
    <t>Iquique</t>
  </si>
  <si>
    <t>Calama</t>
  </si>
  <si>
    <t>Antofagasta</t>
  </si>
  <si>
    <t>Copiapó</t>
  </si>
  <si>
    <t>La Serena</t>
  </si>
  <si>
    <t>Valparaíso</t>
  </si>
  <si>
    <t>Juan Fernandez</t>
  </si>
  <si>
    <t>Santiago</t>
  </si>
  <si>
    <t>Curicó</t>
  </si>
  <si>
    <t>Chillán</t>
  </si>
  <si>
    <t>Concepción</t>
  </si>
  <si>
    <t>Temuco</t>
  </si>
  <si>
    <t>Valdivia</t>
  </si>
  <si>
    <t>Osorno</t>
  </si>
  <si>
    <t>Puerto Montt</t>
  </si>
  <si>
    <t>Coyhaique</t>
  </si>
  <si>
    <t>Balmaceda</t>
  </si>
  <si>
    <t>Punta Arenas</t>
  </si>
  <si>
    <t>Rapa Nui</t>
  </si>
  <si>
    <t>NA</t>
  </si>
  <si>
    <t>NÚMERO DE EVENTOS DE OLAS DE CALOR</t>
  </si>
  <si>
    <t>Temporada</t>
  </si>
  <si>
    <t>Rodelillo</t>
  </si>
  <si>
    <t>Santo Domingo</t>
  </si>
  <si>
    <t>Futaleufú</t>
  </si>
  <si>
    <t>Chile Chico</t>
  </si>
  <si>
    <t>Pta Arenas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</si>
  <si>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</si>
  <si>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</si>
  <si>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</si>
  <si>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</si>
  <si>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</si>
  <si>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</si>
  <si>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</si>
  <si>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</si>
  <si>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</si>
  <si>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</si>
  <si>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</si>
  <si>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</si>
  <si>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</si>
  <si>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</si>
  <si>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</si>
  <si>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</si>
  <si>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</si>
  <si>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</si>
  <si>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</si>
  <si>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</si>
  <si>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</si>
  <si>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</si>
  <si>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</si>
  <si>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</si>
  <si>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</si>
  <si>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</si>
  <si>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</si>
  <si>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</si>
  <si>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</si>
  <si>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</si>
  <si>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</si>
  <si>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</si>
  <si>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</si>
  <si>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</si>
  <si>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</si>
  <si>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</si>
  <si>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</si>
  <si>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</si>
  <si>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</si>
  <si>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</si>
  <si>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</si>
  <si>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</si>
  <si>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</si>
  <si>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</si>
  <si>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</si>
  <si>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</si>
  <si>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</si>
  <si>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</si>
  <si>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</si>
  <si>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</si>
  <si>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</si>
  <si>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</si>
  <si>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</si>
  <si>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</si>
  <si>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</si>
  <si>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</si>
  <si>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</si>
  <si>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</si>
  <si>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Prom 81-10</t>
  </si>
  <si>
    <t>NOCHES CÁLIDAS (PORCENTAJE DEL NRO DÍAS CON TMIN&gt;90PERCENTIL)</t>
  </si>
  <si>
    <t>Prom 61-90</t>
  </si>
  <si>
    <t>Prom 61-19</t>
  </si>
  <si>
    <t>Noches cálidas a nivel nacional y por zonas</t>
  </si>
  <si>
    <t>Olas de calor a nivel nacional y por zona</t>
  </si>
  <si>
    <t>Heladas a nivel nacional y por zonas</t>
  </si>
  <si>
    <t>Temperatura superficial promedio del mar en estaciones de monitoreo seleccionadas</t>
  </si>
  <si>
    <t>Precipitación extrema según zona del país</t>
  </si>
  <si>
    <t>Emisiones netas de gases de efecto invernadero (GEI) por tipo de gas</t>
  </si>
  <si>
    <t>Emisiones netas de gases de efecto invernadero (GEI) por sector IPCC</t>
  </si>
  <si>
    <t>NRO DE DÍAS CON HELADAS (TMIN&lt;=0°C)</t>
  </si>
  <si>
    <t>Temperatura Mínima</t>
  </si>
  <si>
    <t>Promedio 1961-90</t>
  </si>
  <si>
    <t>Promedio 1981-10</t>
  </si>
  <si>
    <t>Des.Estandar 61-90</t>
  </si>
  <si>
    <t>Des.Estandar 81-10</t>
  </si>
  <si>
    <t>Promedio 1961-2019</t>
  </si>
  <si>
    <t>cambio  respecto  a clim</t>
  </si>
  <si>
    <t>Anom 2019 respecto 1961-1990</t>
  </si>
  <si>
    <t>*homogeneizada 1982 hacia atrás</t>
  </si>
  <si>
    <t>*Homogeneizada desde 2011 hacia atrás</t>
  </si>
  <si>
    <t>*Homogeneizada desde 1971 hacia atrás</t>
  </si>
  <si>
    <t>*Homogeneizada 2 tramos 2005 y 1968</t>
  </si>
  <si>
    <t>*corregida 1962,1963</t>
  </si>
  <si>
    <t>*Homogeneizada desde 1964 hacia atrás</t>
  </si>
  <si>
    <t>*Homog. Y rellenada desde 1966 hacia atrás</t>
  </si>
  <si>
    <t>*Homog y rellenada desde 1967</t>
  </si>
  <si>
    <t>*Relleno desde 1964 hacia atrás</t>
  </si>
  <si>
    <t>*Homog desde 1968</t>
  </si>
  <si>
    <t>Temperatura Máxima</t>
  </si>
  <si>
    <t>Precipitación total anual</t>
  </si>
  <si>
    <t>%cambio</t>
  </si>
  <si>
    <t>Dif 2019 respecto 1961-1990 (mm)</t>
  </si>
  <si>
    <t>dif% 2019</t>
  </si>
  <si>
    <t>(*no sig.)</t>
  </si>
  <si>
    <t>Precipitaciones</t>
  </si>
  <si>
    <t>mm asociados a DÍAS CON PRECIPITACIÓN EXTREMA (SOBRE PERCENTIL 99%)</t>
  </si>
  <si>
    <t>INGEI de Chile: balance de GEI (kt CO2 eq) por sector, serie 1990-2018</t>
  </si>
  <si>
    <t>Sector</t>
  </si>
  <si>
    <t>1. Energía</t>
  </si>
  <si>
    <t>2. IPPU</t>
  </si>
  <si>
    <t>3. Agricultura</t>
  </si>
  <si>
    <t>4. UTCUTS</t>
  </si>
  <si>
    <t>5. Residuos</t>
  </si>
  <si>
    <t>Balance</t>
  </si>
  <si>
    <t>Total</t>
  </si>
  <si>
    <t>INGEI de Chile: balance de GEI (kt CO2 eq) por gas, serie 1990-2018</t>
  </si>
  <si>
    <t>GEI</t>
  </si>
  <si>
    <t>CO2</t>
  </si>
  <si>
    <t>CH4</t>
  </si>
  <si>
    <t>N2O</t>
  </si>
  <si>
    <t>Gases fluorados</t>
  </si>
  <si>
    <t>INGEI de Chile: intensidad de GEI (t CO2eq/MM CLP), serie 1990-2018, en base PIB con precios 2013</t>
  </si>
  <si>
    <t>Intensidad de GEI</t>
  </si>
  <si>
    <t>Balance GEI/PIB</t>
  </si>
  <si>
    <t>Emisiones GEI totales/PIB</t>
  </si>
  <si>
    <t>INGEI de Chile: GEI per cápita (t CO2eq/capita), serie 1990-2018</t>
  </si>
  <si>
    <t>Emisiones per capita</t>
  </si>
  <si>
    <t>Balance GEI per cápita</t>
  </si>
  <si>
    <t>Emisiones GEI totales per cápita</t>
  </si>
  <si>
    <t>Índice de intensidad de emisiones GEI, Producto Interno Bruto (PIB) y población</t>
  </si>
  <si>
    <t>Año</t>
  </si>
  <si>
    <t>CÓD. VU</t>
  </si>
  <si>
    <t>ESTABLECIMIENTO</t>
  </si>
  <si>
    <t>FUENTE</t>
  </si>
  <si>
    <t>COMBUSTIBLE</t>
  </si>
  <si>
    <t>POTENCIA MWt</t>
  </si>
  <si>
    <t>SECTOR</t>
  </si>
  <si>
    <t>COMUNA</t>
  </si>
  <si>
    <t>CÓD. COMUNA</t>
  </si>
  <si>
    <t>POBLACIÓN - PROYECCIÓN OFICIAL INE</t>
  </si>
  <si>
    <t>CCA - MP</t>
  </si>
  <si>
    <t>CCA - NOX</t>
  </si>
  <si>
    <t>CCA - SO2</t>
  </si>
  <si>
    <t>MP - ton</t>
  </si>
  <si>
    <t>NOX - ton</t>
  </si>
  <si>
    <t>SO2 - ton</t>
  </si>
  <si>
    <t>CO2 - ton</t>
  </si>
  <si>
    <t>EXENTO CO2</t>
  </si>
  <si>
    <t>CO2 EFECTIVO - ton</t>
  </si>
  <si>
    <t>MP - USD</t>
  </si>
  <si>
    <t>NOX - USD</t>
  </si>
  <si>
    <t>SO2 - USD</t>
  </si>
  <si>
    <t>CO2 - USD</t>
  </si>
  <si>
    <t>TOTAL - USD</t>
  </si>
  <si>
    <t>Región</t>
  </si>
  <si>
    <t>COMPAÑÍA PAPELERA PACÍFICO</t>
  </si>
  <si>
    <t>IN003211-5</t>
  </si>
  <si>
    <t>Biomasa</t>
  </si>
  <si>
    <t>Celulosa/Papel</t>
  </si>
  <si>
    <t>Mostazal</t>
  </si>
  <si>
    <t>IN003212-3</t>
  </si>
  <si>
    <t>EAGON LAUTARO S.A.</t>
  </si>
  <si>
    <t>IN000373-9</t>
  </si>
  <si>
    <t>Maderero</t>
  </si>
  <si>
    <t>Lautaro</t>
  </si>
  <si>
    <t>IN003176-3</t>
  </si>
  <si>
    <t>CELULOSA ARAUCO Y CONSTITUCIÓN - PLANTA CONSTITUCIÓN</t>
  </si>
  <si>
    <t>IN000211-2</t>
  </si>
  <si>
    <t>Generadora</t>
  </si>
  <si>
    <t>Constitución</t>
  </si>
  <si>
    <t>IN000212-0</t>
  </si>
  <si>
    <t>CELULOSA ARAUCO Y CONSTITUCIÓN - PLANTA ARAUCO</t>
  </si>
  <si>
    <t>IN000213-9</t>
  </si>
  <si>
    <t>Arauco</t>
  </si>
  <si>
    <t>IN000216-3</t>
  </si>
  <si>
    <t>IN000215-5</t>
  </si>
  <si>
    <t>IN001365-3</t>
  </si>
  <si>
    <t>IN000214-7</t>
  </si>
  <si>
    <t>IN000217-1</t>
  </si>
  <si>
    <t>PLANTA MULCHEN</t>
  </si>
  <si>
    <t>IN002233-4</t>
  </si>
  <si>
    <t>Mulchén</t>
  </si>
  <si>
    <t>IN002232-6</t>
  </si>
  <si>
    <t>PLANTA MAULE</t>
  </si>
  <si>
    <t>IN000419-0</t>
  </si>
  <si>
    <t>Petróleo</t>
  </si>
  <si>
    <t>Yerbas Buenas</t>
  </si>
  <si>
    <t>IN000420-4</t>
  </si>
  <si>
    <t>PAPELES CORDILLERA S.A</t>
  </si>
  <si>
    <t>IN001148-0</t>
  </si>
  <si>
    <t>Puente Alto</t>
  </si>
  <si>
    <t>IN001149-9</t>
  </si>
  <si>
    <t>Gas natural</t>
  </si>
  <si>
    <t>IN001150-2</t>
  </si>
  <si>
    <t>PC003526-2</t>
  </si>
  <si>
    <t>PLANTA AGROZZI TENO</t>
  </si>
  <si>
    <t>IN000522-7</t>
  </si>
  <si>
    <t>Agrícola</t>
  </si>
  <si>
    <t>Teno</t>
  </si>
  <si>
    <t>IN000523-5</t>
  </si>
  <si>
    <t>IN000525-1</t>
  </si>
  <si>
    <t>IN000526-K</t>
  </si>
  <si>
    <t>IN000527-8</t>
  </si>
  <si>
    <t>IN003413-4</t>
  </si>
  <si>
    <t>CMPC CELULOSA PLANTA LAJA</t>
  </si>
  <si>
    <t>IN002371-3</t>
  </si>
  <si>
    <t>Laja</t>
  </si>
  <si>
    <t>IN001988-0</t>
  </si>
  <si>
    <t>ORIZON S.A. PLANTA CORONEL SUR</t>
  </si>
  <si>
    <t>IN000253-8</t>
  </si>
  <si>
    <t>Pesquera</t>
  </si>
  <si>
    <t>Coronel</t>
  </si>
  <si>
    <t>IN000254-6</t>
  </si>
  <si>
    <t>IN000255-4</t>
  </si>
  <si>
    <t>IN000256-2</t>
  </si>
  <si>
    <t>IN002202-4</t>
  </si>
  <si>
    <t>FOODCORP CHILE S.A. PLANTA LO ROJAS</t>
  </si>
  <si>
    <t>IN000239-2</t>
  </si>
  <si>
    <t>IN000238-4</t>
  </si>
  <si>
    <t>IN000240-6</t>
  </si>
  <si>
    <t>PLANTA SUR</t>
  </si>
  <si>
    <t>CA001493-4</t>
  </si>
  <si>
    <t>IN000383-6</t>
  </si>
  <si>
    <t>IN000386-0</t>
  </si>
  <si>
    <t>IN000385-2</t>
  </si>
  <si>
    <t>IN000387-9</t>
  </si>
  <si>
    <t>CMPC CELULOSA PLANTA SANTA FE</t>
  </si>
  <si>
    <t>IN000638-K</t>
  </si>
  <si>
    <t>Nacimiento</t>
  </si>
  <si>
    <t>IN000640-1</t>
  </si>
  <si>
    <t>IN000639-8</t>
  </si>
  <si>
    <t>IN002012-9</t>
  </si>
  <si>
    <t>PANELES ARAUCO S.A.</t>
  </si>
  <si>
    <t>CA010881-2</t>
  </si>
  <si>
    <t>Mariquina</t>
  </si>
  <si>
    <t>IN000862-5</t>
  </si>
  <si>
    <t>IN000863-3</t>
  </si>
  <si>
    <t>PLANTA VIÑALES</t>
  </si>
  <si>
    <t>GE000085-3</t>
  </si>
  <si>
    <t>DIESEL IQUIQUE</t>
  </si>
  <si>
    <t>PC003590-4</t>
  </si>
  <si>
    <t>GUACOLDA</t>
  </si>
  <si>
    <t>GE000016-0</t>
  </si>
  <si>
    <t>Petcoke</t>
  </si>
  <si>
    <t>Huasco</t>
  </si>
  <si>
    <t>GE000017-9</t>
  </si>
  <si>
    <t>GE000079-9</t>
  </si>
  <si>
    <t>GE000080-2</t>
  </si>
  <si>
    <t>Carbón</t>
  </si>
  <si>
    <t>GE000215-1</t>
  </si>
  <si>
    <t>EMPRESA NACIONAL DEL PETROLEO (ENAP)</t>
  </si>
  <si>
    <t>IN000649-5</t>
  </si>
  <si>
    <t>Petroquímica</t>
  </si>
  <si>
    <t>Concón</t>
  </si>
  <si>
    <t>IN000650-9</t>
  </si>
  <si>
    <t>IN000651-7</t>
  </si>
  <si>
    <t>IN001036-0</t>
  </si>
  <si>
    <t>IN000652-5</t>
  </si>
  <si>
    <t>PC003440-1</t>
  </si>
  <si>
    <t>CENTRAL CANDELARIA</t>
  </si>
  <si>
    <t>PC000387-K</t>
  </si>
  <si>
    <t>PC000388-8</t>
  </si>
  <si>
    <t>ENERGIA INDUSTRIALES S.A.</t>
  </si>
  <si>
    <t>IN001047-6</t>
  </si>
  <si>
    <t>Energía térmica</t>
  </si>
  <si>
    <t>IN000411-5</t>
  </si>
  <si>
    <t>IN000412-3</t>
  </si>
  <si>
    <t>IN000413-1</t>
  </si>
  <si>
    <t>PLANTA ELABORADORA DE HARINA Y ACEITE DE PESCADO</t>
  </si>
  <si>
    <t>IN001046-8</t>
  </si>
  <si>
    <t>Lota</t>
  </si>
  <si>
    <t>IN002071-4</t>
  </si>
  <si>
    <t>IN001763-2</t>
  </si>
  <si>
    <t>IN000112-4</t>
  </si>
  <si>
    <t>SOCIEDAD ELÉCTRICA SANTIAGO S.A.</t>
  </si>
  <si>
    <t>IN001115-4</t>
  </si>
  <si>
    <t>Renca</t>
  </si>
  <si>
    <t>IN001131-6</t>
  </si>
  <si>
    <t>IN001132-4</t>
  </si>
  <si>
    <t>PLANTA TISSUE TALAGANTE</t>
  </si>
  <si>
    <t>IN002463-9</t>
  </si>
  <si>
    <t>Talagante</t>
  </si>
  <si>
    <t>PC003087-7</t>
  </si>
  <si>
    <t>CERVECERA CCU CHILE LTDA.</t>
  </si>
  <si>
    <t>IN001253-3</t>
  </si>
  <si>
    <t>Cervecería</t>
  </si>
  <si>
    <t>Quilicura</t>
  </si>
  <si>
    <t>IN001251-7</t>
  </si>
  <si>
    <t>IN001252-5</t>
  </si>
  <si>
    <t>TERMOELECTRICA NEHUENCO SA</t>
  </si>
  <si>
    <t>PC001510-0</t>
  </si>
  <si>
    <t>Quillota</t>
  </si>
  <si>
    <t>IN000473-5</t>
  </si>
  <si>
    <t>PC001511-0</t>
  </si>
  <si>
    <t>PC001512-0</t>
  </si>
  <si>
    <t xml:space="preserve">MINERA ESCONDIDA </t>
  </si>
  <si>
    <t>CA001578-7</t>
  </si>
  <si>
    <t>Minería</t>
  </si>
  <si>
    <t>CA001579-5</t>
  </si>
  <si>
    <t>CA001580-9</t>
  </si>
  <si>
    <t>CA001641-4</t>
  </si>
  <si>
    <t>CA011065-5</t>
  </si>
  <si>
    <t>CA011066-3</t>
  </si>
  <si>
    <t>CA011067-1</t>
  </si>
  <si>
    <t>CA011068-K</t>
  </si>
  <si>
    <t>ENAP REFINERÍA BÍO BÍO</t>
  </si>
  <si>
    <t>IN000555-3</t>
  </si>
  <si>
    <t>Hualpén</t>
  </si>
  <si>
    <t>IN000560-K</t>
  </si>
  <si>
    <t>IN000559-6</t>
  </si>
  <si>
    <t>IN000558-8</t>
  </si>
  <si>
    <t>IN000557-K</t>
  </si>
  <si>
    <t>IN000556-1</t>
  </si>
  <si>
    <t>CENTRAL HUASCO</t>
  </si>
  <si>
    <t>PC000335-7</t>
  </si>
  <si>
    <t>PC000336-5</t>
  </si>
  <si>
    <t>PC000337-3</t>
  </si>
  <si>
    <t>CENTRAL TALTAL</t>
  </si>
  <si>
    <t>PC000312-8</t>
  </si>
  <si>
    <t>Taltal</t>
  </si>
  <si>
    <t>PC000313-6</t>
  </si>
  <si>
    <t>PLANTA LICANCEL</t>
  </si>
  <si>
    <t>IN000225-2</t>
  </si>
  <si>
    <t>Licantén</t>
  </si>
  <si>
    <t>IN000224-4</t>
  </si>
  <si>
    <t xml:space="preserve">NUEVA ALDEA </t>
  </si>
  <si>
    <t>IN002622-4</t>
  </si>
  <si>
    <t>Ránquil</t>
  </si>
  <si>
    <t>IN000218-K</t>
  </si>
  <si>
    <t>EL019740-9</t>
  </si>
  <si>
    <t>CELULOSA ARAUCO Y CONSTITUCIÓN - PLANTA VALDIVIA</t>
  </si>
  <si>
    <t>IN000219-8</t>
  </si>
  <si>
    <t>IN000220-1</t>
  </si>
  <si>
    <t>CENTRAL TERMOELECTRICA VENTANAS UNIDADES 1 Y 2</t>
  </si>
  <si>
    <t>GE000035-7</t>
  </si>
  <si>
    <t>PuchuncavÍ</t>
  </si>
  <si>
    <t>GE000036-5</t>
  </si>
  <si>
    <t>CENTRAL TERMOELECTRICA LAGUNA VERDE</t>
  </si>
  <si>
    <t>PC000603-8</t>
  </si>
  <si>
    <t>GE000039-K</t>
  </si>
  <si>
    <t>GE000040-3</t>
  </si>
  <si>
    <t>GE000037-3</t>
  </si>
  <si>
    <t>GE000038-1</t>
  </si>
  <si>
    <t>CENTRAL HORCONES</t>
  </si>
  <si>
    <t>PC002440-0</t>
  </si>
  <si>
    <t>IANSAGRO S.A. ÑUBLE</t>
  </si>
  <si>
    <t>IN000589-8</t>
  </si>
  <si>
    <t>San Carlos</t>
  </si>
  <si>
    <t>IN000587-1</t>
  </si>
  <si>
    <t>IN000588-K</t>
  </si>
  <si>
    <t>CA000521-8</t>
  </si>
  <si>
    <t>CA000520-K</t>
  </si>
  <si>
    <t>CA008143-7</t>
  </si>
  <si>
    <t>PLANTA CABRERO DIVISIÓN MADERAS</t>
  </si>
  <si>
    <t>CA010879-0</t>
  </si>
  <si>
    <t>Cabrero</t>
  </si>
  <si>
    <t>GE000130-2</t>
  </si>
  <si>
    <t>IN002653-4</t>
  </si>
  <si>
    <t>IN002647-K</t>
  </si>
  <si>
    <t>CA010880-4</t>
  </si>
  <si>
    <t>PLANTA MEJILLONES</t>
  </si>
  <si>
    <t>IN000357-7</t>
  </si>
  <si>
    <t>Mejillones</t>
  </si>
  <si>
    <t>IN000358-5</t>
  </si>
  <si>
    <t>IN000359-3</t>
  </si>
  <si>
    <t>IN002751-4</t>
  </si>
  <si>
    <t>IN000361-5</t>
  </si>
  <si>
    <t>CA010810-3</t>
  </si>
  <si>
    <t>PLANTA ORIZON NORTE</t>
  </si>
  <si>
    <t>IN000250-3</t>
  </si>
  <si>
    <t>IN000251-1</t>
  </si>
  <si>
    <t>IN000252-K</t>
  </si>
  <si>
    <t>ORAFTI CHILE S.A.</t>
  </si>
  <si>
    <t>IN001655-5</t>
  </si>
  <si>
    <t>Pemuco</t>
  </si>
  <si>
    <t>IN001615-6</t>
  </si>
  <si>
    <t>GE000256-9</t>
  </si>
  <si>
    <t>CENTRAL CARDONES</t>
  </si>
  <si>
    <t>PC001834-6</t>
  </si>
  <si>
    <t>PAPELES BIO BIO S.A.</t>
  </si>
  <si>
    <t>IN000595-2</t>
  </si>
  <si>
    <t>San Pedro de la Paz</t>
  </si>
  <si>
    <t>IN000596-0</t>
  </si>
  <si>
    <t>CENTRAL TERMOELÉCTRICA YUNGAY</t>
  </si>
  <si>
    <t>PC000444-2</t>
  </si>
  <si>
    <t>PC000445-0</t>
  </si>
  <si>
    <t>PC000446-9</t>
  </si>
  <si>
    <t>PC000447-7</t>
  </si>
  <si>
    <t>PC000448-5</t>
  </si>
  <si>
    <t>PC000449-3</t>
  </si>
  <si>
    <t>PC000952-5</t>
  </si>
  <si>
    <t>CENTRAL TERMOELECTRICA NUEVA VENTANAS UNIDAD 3</t>
  </si>
  <si>
    <t>GE000072-1</t>
  </si>
  <si>
    <t>CMPC CELULOSA PLANTA PACIFICO</t>
  </si>
  <si>
    <t>IN000336-4</t>
  </si>
  <si>
    <t>Collipulli</t>
  </si>
  <si>
    <t>GE000015-2</t>
  </si>
  <si>
    <t>IN000334-8</t>
  </si>
  <si>
    <t>IN000335-6</t>
  </si>
  <si>
    <t>CENTRAL CORONEL</t>
  </si>
  <si>
    <t>PC000146-K</t>
  </si>
  <si>
    <t>SUGAL CHILE PLANTA TALCA</t>
  </si>
  <si>
    <t>IN002094-3</t>
  </si>
  <si>
    <t>Talca</t>
  </si>
  <si>
    <t>IN002095-1</t>
  </si>
  <si>
    <t>IN002096-K</t>
  </si>
  <si>
    <t>IN002097-8</t>
  </si>
  <si>
    <t>IN002098-6</t>
  </si>
  <si>
    <t>IN002099-4</t>
  </si>
  <si>
    <t>IN002100-1</t>
  </si>
  <si>
    <t>IN002477-9</t>
  </si>
  <si>
    <t>PLANTA DE VAPOR SAN FRANCISCO DE MOSTAZAL</t>
  </si>
  <si>
    <t>GE000102-7</t>
  </si>
  <si>
    <t>CENTRAL LOS VIENTOS</t>
  </si>
  <si>
    <t>PC000023-4</t>
  </si>
  <si>
    <t>Llaillay</t>
  </si>
  <si>
    <t>PLANTA ESPERANZA</t>
  </si>
  <si>
    <t>PC003595-5</t>
  </si>
  <si>
    <t>Requínoa</t>
  </si>
  <si>
    <t>CENTRAL TERMOELECTRICA LAJA</t>
  </si>
  <si>
    <t>GE000116-7</t>
  </si>
  <si>
    <t>CENTRAL TERMICA ANDINA</t>
  </si>
  <si>
    <t>GE000251-8</t>
  </si>
  <si>
    <t>GE000100-0</t>
  </si>
  <si>
    <t>SAN ISIDRO II</t>
  </si>
  <si>
    <t>PC000318-7</t>
  </si>
  <si>
    <t>PLANTA SUR ARICA</t>
  </si>
  <si>
    <t>IN001087-5</t>
  </si>
  <si>
    <t>IN001088-3</t>
  </si>
  <si>
    <t>IN001089-1</t>
  </si>
  <si>
    <t>IN001090-5</t>
  </si>
  <si>
    <t>IN001091-3</t>
  </si>
  <si>
    <t>IN001092-1</t>
  </si>
  <si>
    <t>IN001979-1</t>
  </si>
  <si>
    <t>PC000693-3</t>
  </si>
  <si>
    <t>CENTRAL TERMOELECTRICA LOS PINOS</t>
  </si>
  <si>
    <t>PC000507-4</t>
  </si>
  <si>
    <t>COMASA S.A.</t>
  </si>
  <si>
    <t>GE000114-0</t>
  </si>
  <si>
    <t>GE000203-8</t>
  </si>
  <si>
    <t>SANTA LIDIA</t>
  </si>
  <si>
    <t>PC000846-4</t>
  </si>
  <si>
    <t>CENTRAL TERMOELÉCTRICA DIEGO DE ALMAGRO</t>
  </si>
  <si>
    <t>PC000569-4</t>
  </si>
  <si>
    <t>Diego de Almagro</t>
  </si>
  <si>
    <t>PC000570-8</t>
  </si>
  <si>
    <t>ELECTRICA NUEVA ENERGÍA S.A.</t>
  </si>
  <si>
    <t>GE000257-7</t>
  </si>
  <si>
    <t>IN002847-2</t>
  </si>
  <si>
    <t>DIEGO DE ALMAGRO</t>
  </si>
  <si>
    <t>PC000355-1</t>
  </si>
  <si>
    <t>CENTRAL QUINTERO</t>
  </si>
  <si>
    <t>PC000620-8</t>
  </si>
  <si>
    <t>Quintero</t>
  </si>
  <si>
    <t>PC000621-6</t>
  </si>
  <si>
    <t>CENTRAL TERMOELÉCTRICA ANTILHUE</t>
  </si>
  <si>
    <t>PC001400-1</t>
  </si>
  <si>
    <t>PC001401-1</t>
  </si>
  <si>
    <t>CA000124-7</t>
  </si>
  <si>
    <t>CA000125-5</t>
  </si>
  <si>
    <t>PLANTA TRUPÁN/CHOLGUAN</t>
  </si>
  <si>
    <t>IN000611-8</t>
  </si>
  <si>
    <t>Yungay</t>
  </si>
  <si>
    <t>IN003326-K</t>
  </si>
  <si>
    <t>IN003325-1</t>
  </si>
  <si>
    <t>DIVISIÓN CHUQUICAMATA</t>
  </si>
  <si>
    <t>CF000116-3</t>
  </si>
  <si>
    <t>PC001459-6</t>
  </si>
  <si>
    <t>PC001460-K</t>
  </si>
  <si>
    <t>PC001461-8</t>
  </si>
  <si>
    <t>IN000975-3</t>
  </si>
  <si>
    <t>IN000976-1</t>
  </si>
  <si>
    <t>IN003562-9</t>
  </si>
  <si>
    <t>IN003564-5</t>
  </si>
  <si>
    <t>IN003563-7</t>
  </si>
  <si>
    <t>VENTANA IV (EX CENTRAL CAMPICHE)</t>
  </si>
  <si>
    <t>GE000124-8</t>
  </si>
  <si>
    <t>TRES PUENTES</t>
  </si>
  <si>
    <t>PC003563-7</t>
  </si>
  <si>
    <t>PC003561-0</t>
  </si>
  <si>
    <t>PC003564-5</t>
  </si>
  <si>
    <t>PC003565-3</t>
  </si>
  <si>
    <t>PC003566-1</t>
  </si>
  <si>
    <t>CENTRAL TERMOELÉCTRICA NUEVA TOCOPILLA</t>
  </si>
  <si>
    <t>GE000005-5</t>
  </si>
  <si>
    <t>Tocopilla</t>
  </si>
  <si>
    <t>GE000006-3</t>
  </si>
  <si>
    <t>SUGAL CHILE PLANTA TILCOCO</t>
  </si>
  <si>
    <t>IN002205-9</t>
  </si>
  <si>
    <t>Quinta de Tilcoco</t>
  </si>
  <si>
    <t>IN002206-7</t>
  </si>
  <si>
    <t>IN002207-5</t>
  </si>
  <si>
    <t>IN002208-3</t>
  </si>
  <si>
    <t>IN002209-1</t>
  </si>
  <si>
    <t>IN002210-5</t>
  </si>
  <si>
    <t>IN002211-3</t>
  </si>
  <si>
    <t>IN002212-1</t>
  </si>
  <si>
    <t>IN003402-9</t>
  </si>
  <si>
    <t>IN003404-5</t>
  </si>
  <si>
    <t>PLANTA NORTE ARICA</t>
  </si>
  <si>
    <t>IN001106-5</t>
  </si>
  <si>
    <t>IN001107-3</t>
  </si>
  <si>
    <t>IN001108-1</t>
  </si>
  <si>
    <t>IN001109-K</t>
  </si>
  <si>
    <t>PC000689-5</t>
  </si>
  <si>
    <t>PC000690-9</t>
  </si>
  <si>
    <t>CIA PESQUERA CAMANCHACA IQUIQUE</t>
  </si>
  <si>
    <t>IN000265-1</t>
  </si>
  <si>
    <t>IN000266-K</t>
  </si>
  <si>
    <t>IN000267-8</t>
  </si>
  <si>
    <t>IN000268-6</t>
  </si>
  <si>
    <t>IN000273-2</t>
  </si>
  <si>
    <t>IN000270-8</t>
  </si>
  <si>
    <t>IN000271-6</t>
  </si>
  <si>
    <t>IN000272-4</t>
  </si>
  <si>
    <t>IN003283-2</t>
  </si>
  <si>
    <t>IN003282-4</t>
  </si>
  <si>
    <t>CENTRAL TERMOELÉCTRICA TARAPACÁ</t>
  </si>
  <si>
    <t>GE000013-6</t>
  </si>
  <si>
    <t>PC000103-6</t>
  </si>
  <si>
    <t>CENTRAL TERMICA MEJILLONES</t>
  </si>
  <si>
    <t>GE000018-7</t>
  </si>
  <si>
    <t>GE000019-5</t>
  </si>
  <si>
    <t>GE000250-K</t>
  </si>
  <si>
    <t>CENTRAL TERMICA TOCOPILLA</t>
  </si>
  <si>
    <t>GE000025-K</t>
  </si>
  <si>
    <t>GE000024-1</t>
  </si>
  <si>
    <t>GE000023-3</t>
  </si>
  <si>
    <t>GE000022-5</t>
  </si>
  <si>
    <t>PC003594-7</t>
  </si>
  <si>
    <t>PC003591-2</t>
  </si>
  <si>
    <t>PC003592-0</t>
  </si>
  <si>
    <t>PC003593-9</t>
  </si>
  <si>
    <t>PLANTA PRILLEX AMÉRICA</t>
  </si>
  <si>
    <t>IN002734-4</t>
  </si>
  <si>
    <t>Químico</t>
  </si>
  <si>
    <t>IN002733-6</t>
  </si>
  <si>
    <t>IN002731-K</t>
  </si>
  <si>
    <t>IN002732-8</t>
  </si>
  <si>
    <t>METHANEX CHILE COMPLEJO INDUSTRIAL CABO NEGRO</t>
  </si>
  <si>
    <t>IN000902-8</t>
  </si>
  <si>
    <t>IN000901-K</t>
  </si>
  <si>
    <t>EL003401-1</t>
  </si>
  <si>
    <t>PLANTA CORONEL</t>
  </si>
  <si>
    <t>IN000244-9</t>
  </si>
  <si>
    <t>IN000245-7</t>
  </si>
  <si>
    <t>IN003308-1</t>
  </si>
  <si>
    <t>IN003307-3</t>
  </si>
  <si>
    <t>IN000249-K</t>
  </si>
  <si>
    <t>CENTRAL TERMICA BOCAMINA - ENDESA</t>
  </si>
  <si>
    <t>GE000043-8</t>
  </si>
  <si>
    <t>GE000106-K</t>
  </si>
  <si>
    <t>EMELDA</t>
  </si>
  <si>
    <t>EL029919-7</t>
  </si>
  <si>
    <t>EL029922-7</t>
  </si>
  <si>
    <t>PLANTA ORIENTE</t>
  </si>
  <si>
    <t>IN000377-1</t>
  </si>
  <si>
    <t>IN000378-K</t>
  </si>
  <si>
    <t>IN000379-8</t>
  </si>
  <si>
    <t>IN000380-1</t>
  </si>
  <si>
    <t>CA001482-9</t>
  </si>
  <si>
    <t>CA001483-7</t>
  </si>
  <si>
    <t>CENTRAL TERMOELECTRICA SANTA MARIA</t>
  </si>
  <si>
    <t>GE000094-2</t>
  </si>
  <si>
    <t>IN001433-1</t>
  </si>
  <si>
    <t>COGENERADORA PETROPOWER</t>
  </si>
  <si>
    <t>GE000010-1</t>
  </si>
  <si>
    <t>CENTRAL TERMOELÉCTRICA COCHRANE</t>
  </si>
  <si>
    <t>GE000234-8</t>
  </si>
  <si>
    <t>GE000235-6</t>
  </si>
  <si>
    <t>EMPRESA ELÉCTRICA ANGAMOS S.A.</t>
  </si>
  <si>
    <t>GE000103-5</t>
  </si>
  <si>
    <t>GE000104-3</t>
  </si>
  <si>
    <t>SOPROLE S.A.</t>
  </si>
  <si>
    <t>IN003122-4</t>
  </si>
  <si>
    <t>San Bernardo</t>
  </si>
  <si>
    <t>IN002335-7</t>
  </si>
  <si>
    <t>PLANTA AZUCARERA LINARES</t>
  </si>
  <si>
    <t>IN000701-7</t>
  </si>
  <si>
    <t>Linares</t>
  </si>
  <si>
    <t>IN000703-3</t>
  </si>
  <si>
    <t>IN000702-5</t>
  </si>
  <si>
    <t>CA000602-8</t>
  </si>
  <si>
    <t>CENTRAL COLMITO</t>
  </si>
  <si>
    <t>PC003323-5</t>
  </si>
  <si>
    <t>ORIZON S.A. PLANTA TALCAHUANO</t>
  </si>
  <si>
    <t>IN000222-8</t>
  </si>
  <si>
    <t>Talcahuano</t>
  </si>
  <si>
    <t>IN002214-8</t>
  </si>
  <si>
    <t>IN002215-6</t>
  </si>
  <si>
    <t>CENTRAL ATACAMA</t>
  </si>
  <si>
    <t>PC003571-8</t>
  </si>
  <si>
    <t>PC003572-6</t>
  </si>
  <si>
    <t>PC003573-4</t>
  </si>
  <si>
    <t>PC003574-2</t>
  </si>
  <si>
    <t>PESQUERA FIORDO AUSTRAL S A</t>
  </si>
  <si>
    <t>IN002534-1</t>
  </si>
  <si>
    <t>IN002535-K</t>
  </si>
  <si>
    <t>IN002536-8</t>
  </si>
  <si>
    <t>IN002537-6</t>
  </si>
  <si>
    <t>ORIZON PLANTA COQUIMBO</t>
  </si>
  <si>
    <t>IN001834-5</t>
  </si>
  <si>
    <t>Coquimbo</t>
  </si>
  <si>
    <t>IN001835-3</t>
  </si>
  <si>
    <t>IN001836-1</t>
  </si>
  <si>
    <t>IN001837-K</t>
  </si>
  <si>
    <t>IN001838-8</t>
  </si>
  <si>
    <t>CENTRAL SAN ISIDRO I</t>
  </si>
  <si>
    <t>PC000319-5</t>
  </si>
  <si>
    <t>KELAR</t>
  </si>
  <si>
    <t>PC003576-9</t>
  </si>
  <si>
    <t>PC003577-7</t>
  </si>
  <si>
    <t>UGE EL SALVADOR TG</t>
  </si>
  <si>
    <t>PC003725-7</t>
  </si>
  <si>
    <t xml:space="preserve">CENTRAL LOS GUINDOS </t>
  </si>
  <si>
    <t>PC003468-1</t>
  </si>
  <si>
    <t>PLANTA CO GENERADORA</t>
  </si>
  <si>
    <t>PC003861-K</t>
  </si>
  <si>
    <t>IN003466-5</t>
  </si>
  <si>
    <t>BO PAPER BIO BIO</t>
  </si>
  <si>
    <t>GE000271-2</t>
  </si>
  <si>
    <t>GE000270-4</t>
  </si>
  <si>
    <t>PRILLEX AMÉRICA</t>
  </si>
  <si>
    <t>PLANTA TRUPÁN/CHOLGUANL</t>
  </si>
  <si>
    <t>PLANTA CABRERO DIVISION MADERAS</t>
  </si>
  <si>
    <t>CENTRAL TARAPACÁ</t>
  </si>
  <si>
    <t>CENTRAL TERMOELÉCTRICA CANDELARIA</t>
  </si>
  <si>
    <t>COMPLEJO TERMOELÉCTRICO NEHUENCO</t>
  </si>
  <si>
    <t>CENTRAL TERMOELÉCTRICA LOS PINOS</t>
  </si>
  <si>
    <t>COMPLEJO TERMOELECTRICO SANTA MARIA</t>
  </si>
  <si>
    <t>CENTRAL TERMOELECTRICA CAMPICHE</t>
  </si>
  <si>
    <t>Puchuncaví</t>
  </si>
  <si>
    <t>CERVECERA CCU CHILE LTDA. (2)</t>
  </si>
  <si>
    <t>CENTRAL TERMOELECTRICA LOS GUINDOS</t>
  </si>
  <si>
    <t>IN000384-4</t>
  </si>
  <si>
    <t>IN003567-K</t>
  </si>
  <si>
    <t>PLANTA NORTE</t>
  </si>
  <si>
    <t>EMPRESA ELECTRICA DIEGO DE ALMAGRO</t>
  </si>
  <si>
    <t>ENERGIAS INDUSTRIALES SA</t>
  </si>
  <si>
    <t>CENTRAL TERMOELÉCTRICA NUEVA VENTANAS</t>
  </si>
  <si>
    <t>CAMANCHACA PESCA NORTE</t>
  </si>
  <si>
    <t>SOPROLE</t>
  </si>
  <si>
    <t>METHANEX CHILE S.A.</t>
  </si>
  <si>
    <t>IN003456-8</t>
  </si>
  <si>
    <t>IN003455-K</t>
  </si>
  <si>
    <t>ASERRADEROS VALDIVIA</t>
  </si>
  <si>
    <t>CMPC  CELULOSA PLANTA SANTA FE</t>
  </si>
  <si>
    <t>CMPC PULP SA PLANTA PACIFICO</t>
  </si>
  <si>
    <t>MINA 0</t>
  </si>
  <si>
    <t>RENCA NUEVA RENCA</t>
  </si>
  <si>
    <t>LOS VIENTOS</t>
  </si>
  <si>
    <t>HUASCO</t>
  </si>
  <si>
    <t>SAN ISIDRO 2</t>
  </si>
  <si>
    <t>COMASA SA</t>
  </si>
  <si>
    <t>ASERRADERO MULCHEN</t>
  </si>
  <si>
    <t>ORAFTI CHILE S A</t>
  </si>
  <si>
    <t>PLANTA PONIENTE ORIZON</t>
  </si>
  <si>
    <t>IN003579-3</t>
  </si>
  <si>
    <t>IN003580-7</t>
  </si>
  <si>
    <t>PLANTA HARINA SAN VICENTE ORIZON</t>
  </si>
  <si>
    <t>CENTRAL TERMOELÉCTRICA ANGAMOS</t>
  </si>
  <si>
    <t>INDUSTRIAS ISLA QUIHUA SA</t>
  </si>
  <si>
    <t>COMPANIA PAPELERA PACIFICO</t>
  </si>
  <si>
    <t>PLANTA CONSTITUCION</t>
  </si>
  <si>
    <t>PLANTA ARAUCO</t>
  </si>
  <si>
    <t>NUEVA ALDEA</t>
  </si>
  <si>
    <t>PLANTA VALDIVIA</t>
  </si>
  <si>
    <t>CENTRAL A GAS CICLO COMBINADO KELAR</t>
  </si>
  <si>
    <t>EMPRESA NACIONAL DEL PETRÓLEO (ENAP)</t>
  </si>
  <si>
    <t>REFINERIA BIO BIO</t>
  </si>
  <si>
    <t>CENTRAL TÉRMICA MEJILLONES</t>
  </si>
  <si>
    <t>GE000277-1</t>
  </si>
  <si>
    <t>ELÉCTRICA NUEVA ENERGÁA S.A.O</t>
  </si>
  <si>
    <t>GE000262-3</t>
  </si>
  <si>
    <t>CENTRAL TERMOELÉCTRICA VENTANAS UNIDADES 1 Y 2</t>
  </si>
  <si>
    <t>CENTRAL TERMOELÉCTRICA LAGUNA VERDE</t>
  </si>
  <si>
    <t>CARTULINAS CMPC PLANTA MAULE</t>
  </si>
  <si>
    <t>ENERGIA PACIFICO SA</t>
  </si>
  <si>
    <t>YUNGAY (EX CAMPANARIO)</t>
  </si>
  <si>
    <t>IANSAGRO PLANTA ÑUBLE</t>
  </si>
  <si>
    <t>IN003527-0</t>
  </si>
  <si>
    <t>PAPELES CORDILLERA S.A.</t>
  </si>
  <si>
    <t>IN003583-1</t>
  </si>
  <si>
    <t>ELÉCTRICA NUEVA ENERGÍA S.A.,  CENTRAL ESCUADRÓN</t>
  </si>
  <si>
    <t>FAENA COYA SUR</t>
  </si>
  <si>
    <t>CA002705-K</t>
  </si>
  <si>
    <t>María Elena</t>
  </si>
  <si>
    <t>CA002708-4</t>
  </si>
  <si>
    <t>CA009991-0</t>
  </si>
  <si>
    <t>CA009993-7</t>
  </si>
  <si>
    <t>CA013673-5</t>
  </si>
  <si>
    <t>IN000190-6</t>
  </si>
  <si>
    <t>IN000194-9</t>
  </si>
  <si>
    <t>IN000195-7</t>
  </si>
  <si>
    <t>IN000197-3</t>
  </si>
  <si>
    <t>IN001484-6</t>
  </si>
  <si>
    <t>IN001485-4</t>
  </si>
  <si>
    <t>IN001487-0</t>
  </si>
  <si>
    <t>IN003200-K</t>
  </si>
  <si>
    <t>IN003374-K</t>
  </si>
  <si>
    <t>IN003641-2</t>
  </si>
  <si>
    <t>IN003676-5</t>
  </si>
  <si>
    <t>IN003677-3</t>
  </si>
  <si>
    <t>IN003557-2</t>
  </si>
  <si>
    <t>SSTALH-115</t>
  </si>
  <si>
    <t>CENTRAL TERMOELECTRICA BOCAMINA U1</t>
  </si>
  <si>
    <t>Establecimientos afectos al pago de impuestos verdes</t>
  </si>
  <si>
    <t>ARICA</t>
  </si>
  <si>
    <t>Grados celcius</t>
  </si>
  <si>
    <t>Caldera</t>
  </si>
  <si>
    <t>Milimetros por año</t>
  </si>
  <si>
    <t>Algarrobo</t>
  </si>
  <si>
    <t>-33.3294 -71.5993</t>
  </si>
  <si>
    <t>Alhué</t>
  </si>
  <si>
    <t>-34.0426 -71.0567</t>
  </si>
  <si>
    <t>Alto Biobío</t>
  </si>
  <si>
    <t>-37.8355 -71.4035</t>
  </si>
  <si>
    <t>Alto Del Carmen</t>
  </si>
  <si>
    <t>-28.9903 -70.1564</t>
  </si>
  <si>
    <t>Alto Hospicio</t>
  </si>
  <si>
    <t>-20.1898 -70.0126</t>
  </si>
  <si>
    <t>Ancud</t>
  </si>
  <si>
    <t>-42.011 -73.894</t>
  </si>
  <si>
    <t>Andacollo</t>
  </si>
  <si>
    <t>-30.2592 -71.1007</t>
  </si>
  <si>
    <t>Angol</t>
  </si>
  <si>
    <t>-37.7682 -72.7957</t>
  </si>
  <si>
    <t>-24.2305 -69.3485</t>
  </si>
  <si>
    <t>Antuco</t>
  </si>
  <si>
    <t>-37.3277 -71.3664</t>
  </si>
  <si>
    <t>-37.299 -73.533</t>
  </si>
  <si>
    <t>-18.5318 -69.9726</t>
  </si>
  <si>
    <t>Aysén</t>
  </si>
  <si>
    <t>-46.554 -74.099</t>
  </si>
  <si>
    <t>Buin</t>
  </si>
  <si>
    <t>-33.74 -70.7555</t>
  </si>
  <si>
    <t>Bulnes</t>
  </si>
  <si>
    <t>-36.7905 -72.2901</t>
  </si>
  <si>
    <t>Cabildo</t>
  </si>
  <si>
    <t>-32.4235 -70.9315</t>
  </si>
  <si>
    <t>Cabo De Hornos</t>
  </si>
  <si>
    <t>-54.671 -70.305</t>
  </si>
  <si>
    <t>-37.0617 -72.3814</t>
  </si>
  <si>
    <t>-22.1696 -68.6267</t>
  </si>
  <si>
    <t>Calbuco</t>
  </si>
  <si>
    <t>-41.692 -73.289</t>
  </si>
  <si>
    <t>-27.1406 -70.6823</t>
  </si>
  <si>
    <t>Calera</t>
  </si>
  <si>
    <t>-32.808 -71.175</t>
  </si>
  <si>
    <t>Calera De Tango</t>
  </si>
  <si>
    <t>-33.6233 -70.7898</t>
  </si>
  <si>
    <t>Calle Larga</t>
  </si>
  <si>
    <t>-32.9503 -70.544</t>
  </si>
  <si>
    <t>Camarones</t>
  </si>
  <si>
    <t>-18.9371 -69.7158</t>
  </si>
  <si>
    <t>Camiña</t>
  </si>
  <si>
    <t>-19.37 -69.5008</t>
  </si>
  <si>
    <t>Canela</t>
  </si>
  <si>
    <t>-31.4017 -71.3946</t>
  </si>
  <si>
    <t>Carahue</t>
  </si>
  <si>
    <t>-38.6104 -73.269</t>
  </si>
  <si>
    <t>Cartagena</t>
  </si>
  <si>
    <t>-33.5334 -71.4423</t>
  </si>
  <si>
    <t>Casablanca</t>
  </si>
  <si>
    <t>-33.3156 -71.4348</t>
  </si>
  <si>
    <t>Castro</t>
  </si>
  <si>
    <t>-42.4605 -73.8325</t>
  </si>
  <si>
    <t>Catemu</t>
  </si>
  <si>
    <t>-32.707 -70.9446</t>
  </si>
  <si>
    <t>Cauquenes</t>
  </si>
  <si>
    <t>-35.9712 -72.281</t>
  </si>
  <si>
    <t>Cañete</t>
  </si>
  <si>
    <t>-37.8734 -73.3174</t>
  </si>
  <si>
    <t>Cerrillos</t>
  </si>
  <si>
    <t>-33.4993 -70.7123</t>
  </si>
  <si>
    <t>Cerro Navia</t>
  </si>
  <si>
    <t>-33.4221 -70.7439</t>
  </si>
  <si>
    <t>Chaitén</t>
  </si>
  <si>
    <t>-43.3105 -72.6055</t>
  </si>
  <si>
    <t>Chanco</t>
  </si>
  <si>
    <t>-35.7235 -72.4815</t>
  </si>
  <si>
    <t>Chañaral</t>
  </si>
  <si>
    <t>-26.5205 -70.3035</t>
  </si>
  <si>
    <t>Chiguayante</t>
  </si>
  <si>
    <t>-36.9007 -72.9984</t>
  </si>
  <si>
    <t>-46.7645 -73.0825</t>
  </si>
  <si>
    <t>-36.6295 -72.3465</t>
  </si>
  <si>
    <t>Chillán Viejo</t>
  </si>
  <si>
    <t>-36.681 -72.16</t>
  </si>
  <si>
    <t>Chimbarongo</t>
  </si>
  <si>
    <t>-34.7518 -70.9808</t>
  </si>
  <si>
    <t>Cholchol</t>
  </si>
  <si>
    <t>-38.5832 -72.9028</t>
  </si>
  <si>
    <t>Chonchi</t>
  </si>
  <si>
    <t>-42.6816 -73.9306</t>
  </si>
  <si>
    <t>Chépica</t>
  </si>
  <si>
    <t>-34.792 -71.451</t>
  </si>
  <si>
    <t>Cisnes</t>
  </si>
  <si>
    <t>-44.372 -72.7135</t>
  </si>
  <si>
    <t>Cobquecura</t>
  </si>
  <si>
    <t>-36.2105 -72.7025</t>
  </si>
  <si>
    <t>Cochamó</t>
  </si>
  <si>
    <t>-41.7707 -72.0691</t>
  </si>
  <si>
    <t>Cochrane</t>
  </si>
  <si>
    <t>-47.398 -72.6805</t>
  </si>
  <si>
    <t>Codegua</t>
  </si>
  <si>
    <t>-34.0568 -70.547</t>
  </si>
  <si>
    <t>Coelemu</t>
  </si>
  <si>
    <t>-36.505 -72.7465</t>
  </si>
  <si>
    <t>Coihueco</t>
  </si>
  <si>
    <t>-36.702 -71.5813</t>
  </si>
  <si>
    <t>Coinco</t>
  </si>
  <si>
    <t>-34.2826 -70.9718</t>
  </si>
  <si>
    <t>Colbún</t>
  </si>
  <si>
    <t>-36.077 -70.9788</t>
  </si>
  <si>
    <t>Colchane</t>
  </si>
  <si>
    <t>-19.3545 -68.845</t>
  </si>
  <si>
    <t>Colina</t>
  </si>
  <si>
    <t>-33.1346 -70.6156</t>
  </si>
  <si>
    <t>-37.9875 -72.3145</t>
  </si>
  <si>
    <t>Coltauco</t>
  </si>
  <si>
    <t>-34.2594 -71.0776</t>
  </si>
  <si>
    <t>Combarbalá</t>
  </si>
  <si>
    <t>-31.1466 -70.9656</t>
  </si>
  <si>
    <t>-36.8343 -72.9492</t>
  </si>
  <si>
    <t>Conchalí</t>
  </si>
  <si>
    <t>-33.3837 -70.6763</t>
  </si>
  <si>
    <t>-32.9514 -71.4673</t>
  </si>
  <si>
    <t>-35.3633 -72.2761</t>
  </si>
  <si>
    <t>Contulmo</t>
  </si>
  <si>
    <t>-38.156 -73.212</t>
  </si>
  <si>
    <t>-27.3171 -69.8229</t>
  </si>
  <si>
    <t>-30.2275 -71.3585</t>
  </si>
  <si>
    <t>-37.004 -73.09</t>
  </si>
  <si>
    <t>Corral</t>
  </si>
  <si>
    <t>-39.9957 -73.3765</t>
  </si>
  <si>
    <t>-45.5549 -71.9924</t>
  </si>
  <si>
    <t>Cunco</t>
  </si>
  <si>
    <t>-38.9772 -71.9923</t>
  </si>
  <si>
    <t>Curacautín</t>
  </si>
  <si>
    <t>-38.4272 -71.7718</t>
  </si>
  <si>
    <t>Curacaví</t>
  </si>
  <si>
    <t>-33.3664 -71.0798</t>
  </si>
  <si>
    <t>Curaco De Vélez</t>
  </si>
  <si>
    <t>-42.426 -73.5786</t>
  </si>
  <si>
    <t>Curanilahue</t>
  </si>
  <si>
    <t>-37.4831 -73.2342</t>
  </si>
  <si>
    <t>Curarrehue</t>
  </si>
  <si>
    <t>-39.3363 -71.5395</t>
  </si>
  <si>
    <t>Curepto</t>
  </si>
  <si>
    <t>-35.13 -71.9533</t>
  </si>
  <si>
    <t>-35.2235 -70.8755</t>
  </si>
  <si>
    <t>Dalcahue</t>
  </si>
  <si>
    <t>-42.3125 -74.0305</t>
  </si>
  <si>
    <t>Diego De Almagro</t>
  </si>
  <si>
    <t>-26.2328 -69.1884</t>
  </si>
  <si>
    <t>Doñihue</t>
  </si>
  <si>
    <t>-34.2005 -70.9395</t>
  </si>
  <si>
    <t>El Bosque</t>
  </si>
  <si>
    <t>-33.563 -70.6764</t>
  </si>
  <si>
    <t>El Carmen</t>
  </si>
  <si>
    <t>-36.9205 -71.7445</t>
  </si>
  <si>
    <t>El Monte</t>
  </si>
  <si>
    <t>-33.666 -71.061</t>
  </si>
  <si>
    <t>El Quisco</t>
  </si>
  <si>
    <t>-33.409 -71.673</t>
  </si>
  <si>
    <t>El Tabo</t>
  </si>
  <si>
    <t>-33.4824 -71.5807</t>
  </si>
  <si>
    <t>Empedrado</t>
  </si>
  <si>
    <t>-35.607 -72.331</t>
  </si>
  <si>
    <t>Ercilla</t>
  </si>
  <si>
    <t>-38.062 -72.449</t>
  </si>
  <si>
    <t>Estación Central</t>
  </si>
  <si>
    <t>-33.4638 -70.701</t>
  </si>
  <si>
    <t>Florida</t>
  </si>
  <si>
    <t>-36.8223 -72.7177</t>
  </si>
  <si>
    <t>Freire</t>
  </si>
  <si>
    <t>-38.9725 -72.4745</t>
  </si>
  <si>
    <t>Freirina</t>
  </si>
  <si>
    <t>-28.8134 -71.1782</t>
  </si>
  <si>
    <t>Fresia</t>
  </si>
  <si>
    <t>-41.153 -73.454</t>
  </si>
  <si>
    <t>Frutillar</t>
  </si>
  <si>
    <t>-41.0867 -73.0948</t>
  </si>
  <si>
    <t>-43.1804 -72.0073</t>
  </si>
  <si>
    <t>Futrono</t>
  </si>
  <si>
    <t>-40.1255 -71.9485</t>
  </si>
  <si>
    <t>Galvarino</t>
  </si>
  <si>
    <t>-38.4479 -72.7919</t>
  </si>
  <si>
    <t>General Lagos</t>
  </si>
  <si>
    <t>-17.8303 -69.5714</t>
  </si>
  <si>
    <t>Gorbea</t>
  </si>
  <si>
    <t>-39.161 -72.667</t>
  </si>
  <si>
    <t>Graneros</t>
  </si>
  <si>
    <t>-34.0685 -70.7475</t>
  </si>
  <si>
    <t>Guaitecas</t>
  </si>
  <si>
    <t>-43.8625 -74.0675</t>
  </si>
  <si>
    <t>Hijuelas</t>
  </si>
  <si>
    <t>-32.901 -71.091</t>
  </si>
  <si>
    <t>Hualaihué</t>
  </si>
  <si>
    <t>-42.206 -72.445</t>
  </si>
  <si>
    <t>Hualañé</t>
  </si>
  <si>
    <t>-34.961 -71.7025</t>
  </si>
  <si>
    <t>-36.7852 -73.144</t>
  </si>
  <si>
    <t>Hualqui</t>
  </si>
  <si>
    <t>-37.0444 -72.8701</t>
  </si>
  <si>
    <t>Huara</t>
  </si>
  <si>
    <t>-19.5615 -69.7465</t>
  </si>
  <si>
    <t>-28.2502 -71.0295</t>
  </si>
  <si>
    <t>Huechuraba</t>
  </si>
  <si>
    <t>-33.3604 -70.6377</t>
  </si>
  <si>
    <t>Illapel</t>
  </si>
  <si>
    <t>-31.5492 -70.9707</t>
  </si>
  <si>
    <t>Independencia</t>
  </si>
  <si>
    <t>-33.4144 -70.6652</t>
  </si>
  <si>
    <t>-20.9252 -70.0482</t>
  </si>
  <si>
    <t>Isla De Maipo</t>
  </si>
  <si>
    <t>-33.7505 -70.9565</t>
  </si>
  <si>
    <t>Isla De Pascua</t>
  </si>
  <si>
    <t>-27.126 -109.379</t>
  </si>
  <si>
    <t>Juan Fernández</t>
  </si>
  <si>
    <t>-33.7659 -80.7916</t>
  </si>
  <si>
    <t>La Cisterna</t>
  </si>
  <si>
    <t>-33.5299 -70.6637</t>
  </si>
  <si>
    <t>La Cruz</t>
  </si>
  <si>
    <t>-32.825 -71.243</t>
  </si>
  <si>
    <t>La Estrella</t>
  </si>
  <si>
    <t>-34.2232 -71.6018</t>
  </si>
  <si>
    <t>La Florida</t>
  </si>
  <si>
    <t>-33.5305 -70.5755</t>
  </si>
  <si>
    <t>La Granja</t>
  </si>
  <si>
    <t>-33.5357 -70.6226</t>
  </si>
  <si>
    <t>La Higuera</t>
  </si>
  <si>
    <t>-29.3754 -70.9012</t>
  </si>
  <si>
    <t>La Ligua</t>
  </si>
  <si>
    <t>-32.3537 -71.2714</t>
  </si>
  <si>
    <t>La Pintana</t>
  </si>
  <si>
    <t>-33.5876 -70.6374</t>
  </si>
  <si>
    <t>La Reina</t>
  </si>
  <si>
    <t>-33.4469 -70.5364</t>
  </si>
  <si>
    <t>-29.7891 -71.0606</t>
  </si>
  <si>
    <t>La Unión</t>
  </si>
  <si>
    <t>-40.2016 -73.2199</t>
  </si>
  <si>
    <t>Lago Ranco</t>
  </si>
  <si>
    <t>-40.3741 -72.164</t>
  </si>
  <si>
    <t>Lago Verde</t>
  </si>
  <si>
    <t>-44.4035 -71.9115</t>
  </si>
  <si>
    <t>Laguna Blanca</t>
  </si>
  <si>
    <t>-52.3313 -71.236</t>
  </si>
  <si>
    <t>-37.312 -72.58</t>
  </si>
  <si>
    <t>Lampa</t>
  </si>
  <si>
    <t>-33.2775 -70.861</t>
  </si>
  <si>
    <t>Lanco</t>
  </si>
  <si>
    <t>-39.5255 -72.5875</t>
  </si>
  <si>
    <t>Las Cabras</t>
  </si>
  <si>
    <t>-34.1715 -71.324</t>
  </si>
  <si>
    <t>Las Condes</t>
  </si>
  <si>
    <t>-33.4211 -70.5007</t>
  </si>
  <si>
    <t>-38.545 -72.513</t>
  </si>
  <si>
    <t>Lebu</t>
  </si>
  <si>
    <t>-37.692 -73.55</t>
  </si>
  <si>
    <t>-34.9675 -72.0975</t>
  </si>
  <si>
    <t>Limache</t>
  </si>
  <si>
    <t>-33.0305 -71.2785</t>
  </si>
  <si>
    <t>-35.9584 -71.3329</t>
  </si>
  <si>
    <t>Litueche</t>
  </si>
  <si>
    <t>-34.1058 -71.731</t>
  </si>
  <si>
    <t>-32.889 -70.95</t>
  </si>
  <si>
    <t>Llanquihue</t>
  </si>
  <si>
    <t>-41.2215 -73.2355</t>
  </si>
  <si>
    <t>Lo Barnechea</t>
  </si>
  <si>
    <t>-33.2992 -70.3685</t>
  </si>
  <si>
    <t>Lo Espejo</t>
  </si>
  <si>
    <t>-33.5203 -70.6895</t>
  </si>
  <si>
    <t>Lo Prado</t>
  </si>
  <si>
    <t>-33.447 -70.7235</t>
  </si>
  <si>
    <t>Lolol</t>
  </si>
  <si>
    <t>-34.768 -71.6489</t>
  </si>
  <si>
    <t>Loncoche</t>
  </si>
  <si>
    <t>-39.3561 -72.5828</t>
  </si>
  <si>
    <t>Longaví</t>
  </si>
  <si>
    <t>-36.0845 -71.5215</t>
  </si>
  <si>
    <t>Lonquimay</t>
  </si>
  <si>
    <t>-38.5005 -71.2345</t>
  </si>
  <si>
    <t>Los Andes</t>
  </si>
  <si>
    <t>-32.9505 -70.2428</t>
  </si>
  <si>
    <t>Los Lagos</t>
  </si>
  <si>
    <t>-39.8782 -72.555</t>
  </si>
  <si>
    <t>Los Muermos</t>
  </si>
  <si>
    <t>-41.3963 -73.5808</t>
  </si>
  <si>
    <t>Los Sauces</t>
  </si>
  <si>
    <t>-37.986 -72.7975</t>
  </si>
  <si>
    <t>Los Vilos</t>
  </si>
  <si>
    <t>-31.978 -71.3038</t>
  </si>
  <si>
    <t>Los Álamos</t>
  </si>
  <si>
    <t>-37.6733 -73.3571</t>
  </si>
  <si>
    <t>Los Ángeles</t>
  </si>
  <si>
    <t>-37.4072 -72.3275</t>
  </si>
  <si>
    <t>-37.1195 -73.1051</t>
  </si>
  <si>
    <t>Lumaco</t>
  </si>
  <si>
    <t>-38.2867 -73.0459</t>
  </si>
  <si>
    <t>Machalí</t>
  </si>
  <si>
    <t>-34.3207 -70.319</t>
  </si>
  <si>
    <t>Macul</t>
  </si>
  <si>
    <t>-33.49 -70.6</t>
  </si>
  <si>
    <t>Maipú</t>
  </si>
  <si>
    <t>-33.5068 -70.8093</t>
  </si>
  <si>
    <t>Malloa</t>
  </si>
  <si>
    <t>-34.4764 -70.873</t>
  </si>
  <si>
    <t>Marchihue</t>
  </si>
  <si>
    <t>-34.3727 -71.6718</t>
  </si>
  <si>
    <t>-39.5103 -73.0168</t>
  </si>
  <si>
    <t>-22.083 -69.4215</t>
  </si>
  <si>
    <t>María Pinto</t>
  </si>
  <si>
    <t>-33.496 -71.261</t>
  </si>
  <si>
    <t>Maule</t>
  </si>
  <si>
    <t>-35.5088 -71.7134</t>
  </si>
  <si>
    <t>Maullín</t>
  </si>
  <si>
    <t>-41.649 -73.4774</t>
  </si>
  <si>
    <t>-22.9472 -70.203</t>
  </si>
  <si>
    <t>Melipeuco</t>
  </si>
  <si>
    <t>-38.8248 -71.6108</t>
  </si>
  <si>
    <t>Melipilla</t>
  </si>
  <si>
    <t>-33.7515 -71.2275</t>
  </si>
  <si>
    <t>Molina</t>
  </si>
  <si>
    <t>-35.3527 -70.9104</t>
  </si>
  <si>
    <t>Monte Patria</t>
  </si>
  <si>
    <t>-30.8344 -70.6505</t>
  </si>
  <si>
    <t>-33.9465 -70.5385</t>
  </si>
  <si>
    <t>-37.8382 -72.0969</t>
  </si>
  <si>
    <t>Máfil</t>
  </si>
  <si>
    <t>-39.6919 -72.8635</t>
  </si>
  <si>
    <t>-37.4846 -72.8223</t>
  </si>
  <si>
    <t>Nancagua</t>
  </si>
  <si>
    <t>-34.6675 -71.1923</t>
  </si>
  <si>
    <t>Natales</t>
  </si>
  <si>
    <t>-50.3672 -73.7625</t>
  </si>
  <si>
    <t>Navidad</t>
  </si>
  <si>
    <t>-34.007 -71.8185</t>
  </si>
  <si>
    <t>Negrete</t>
  </si>
  <si>
    <t>-37.6077 -72.5761</t>
  </si>
  <si>
    <t>Ninhue</t>
  </si>
  <si>
    <t>-36.3566 -72.4097</t>
  </si>
  <si>
    <t>Nogales</t>
  </si>
  <si>
    <t>-32.6911 -71.1763</t>
  </si>
  <si>
    <t>Nueva Imperial</t>
  </si>
  <si>
    <t>-38.7495 -72.9625</t>
  </si>
  <si>
    <t>O'higgins</t>
  </si>
  <si>
    <t>-48.4686 -72.883</t>
  </si>
  <si>
    <t>Olivar</t>
  </si>
  <si>
    <t>-34.2127 -70.8214</t>
  </si>
  <si>
    <t>Ollagüe</t>
  </si>
  <si>
    <t>-21.4571 -68.3155</t>
  </si>
  <si>
    <t>Olmué</t>
  </si>
  <si>
    <t>-33.0375 -71.112</t>
  </si>
  <si>
    <t>-40.6115 -73.0866</t>
  </si>
  <si>
    <t>Ovalle</t>
  </si>
  <si>
    <t>-30.6727 -71.4051</t>
  </si>
  <si>
    <t>Padre Hurtado</t>
  </si>
  <si>
    <t>-33.5535 -70.9035</t>
  </si>
  <si>
    <t>Padre Las Casas</t>
  </si>
  <si>
    <t>-38.8021 -72.5551</t>
  </si>
  <si>
    <t>Paiguano</t>
  </si>
  <si>
    <t>-30.2344 -70.372</t>
  </si>
  <si>
    <t>Paillaco</t>
  </si>
  <si>
    <t>-40.0625 -72.857</t>
  </si>
  <si>
    <t>Paine</t>
  </si>
  <si>
    <t>-33.863 -70.7315</t>
  </si>
  <si>
    <t>Palena</t>
  </si>
  <si>
    <t>-43.6827 -71.9839</t>
  </si>
  <si>
    <t>Palmilla</t>
  </si>
  <si>
    <t>-34.5278 -71.3532</t>
  </si>
  <si>
    <t>Panguipulli</t>
  </si>
  <si>
    <t>-39.7148 -72.0293</t>
  </si>
  <si>
    <t>Panquehue</t>
  </si>
  <si>
    <t>-32.7933 -70.8286</t>
  </si>
  <si>
    <t>Papudo</t>
  </si>
  <si>
    <t>-32.4746 -71.3803</t>
  </si>
  <si>
    <t>Paredones</t>
  </si>
  <si>
    <t>-34.6745 -71.919</t>
  </si>
  <si>
    <t>Parral</t>
  </si>
  <si>
    <t>-36.2621 -71.6459</t>
  </si>
  <si>
    <t>Pedro Aguirre Cerda</t>
  </si>
  <si>
    <t>-33.4935 -70.6775</t>
  </si>
  <si>
    <t>Pelarco</t>
  </si>
  <si>
    <t>-35.383 -71.3503</t>
  </si>
  <si>
    <t>Pelluhue</t>
  </si>
  <si>
    <t>-35.9005 -72.607</t>
  </si>
  <si>
    <t>-36.9655 -72.2845</t>
  </si>
  <si>
    <t>Pencahue</t>
  </si>
  <si>
    <t>-35.3275 -71.8165</t>
  </si>
  <si>
    <t>Penco</t>
  </si>
  <si>
    <t>-36.744 -72.95</t>
  </si>
  <si>
    <t>Peralillo</t>
  </si>
  <si>
    <t>-34.466 -71.4969</t>
  </si>
  <si>
    <t>Perquenco</t>
  </si>
  <si>
    <t>-38.428 -72.4364</t>
  </si>
  <si>
    <t>Petorca</t>
  </si>
  <si>
    <t>-32.2035 -71.0005</t>
  </si>
  <si>
    <t>Peumo</t>
  </si>
  <si>
    <t>-34.3294 -71.222</t>
  </si>
  <si>
    <t>Peñaflor</t>
  </si>
  <si>
    <t>-33.6115 -70.8935</t>
  </si>
  <si>
    <t>Peñalolén</t>
  </si>
  <si>
    <t>-33.4852 -70.5251</t>
  </si>
  <si>
    <t>Pica</t>
  </si>
  <si>
    <t>-20.4809 -68.913</t>
  </si>
  <si>
    <t>Pichidegua</t>
  </si>
  <si>
    <t>-34.3718 -71.3388</t>
  </si>
  <si>
    <t>Pichilemu</t>
  </si>
  <si>
    <t>-34.421 -71.899</t>
  </si>
  <si>
    <t>Pinto</t>
  </si>
  <si>
    <t>-36.9215 -71.4993</t>
  </si>
  <si>
    <t>Pirque</t>
  </si>
  <si>
    <t>-33.7186 -70.5066</t>
  </si>
  <si>
    <t>Pitrufquén</t>
  </si>
  <si>
    <t>-39.105 -72.868</t>
  </si>
  <si>
    <t>Placilla</t>
  </si>
  <si>
    <t>-34.6189 -71.0865</t>
  </si>
  <si>
    <t>Portezuelo</t>
  </si>
  <si>
    <t>-36.5459 -72.4666</t>
  </si>
  <si>
    <t>Porvenir</t>
  </si>
  <si>
    <t>-53.3875 -69.1915</t>
  </si>
  <si>
    <t>Pozo Almonte</t>
  </si>
  <si>
    <t>-21.007 -69.485</t>
  </si>
  <si>
    <t>Primavera</t>
  </si>
  <si>
    <t>-52.8023 -69.3275</t>
  </si>
  <si>
    <t>Providencia</t>
  </si>
  <si>
    <t>-33.4318 -70.6119</t>
  </si>
  <si>
    <t>-32.745 -71.3879</t>
  </si>
  <si>
    <t>Pucón</t>
  </si>
  <si>
    <t>-39.2875 -71.8475</t>
  </si>
  <si>
    <t>Pudahuel</t>
  </si>
  <si>
    <t>-33.4195 -70.8865</t>
  </si>
  <si>
    <t>-33.5909 -70.5579</t>
  </si>
  <si>
    <t>-41.5135 -73.1575</t>
  </si>
  <si>
    <t>Puerto Octay</t>
  </si>
  <si>
    <t>-40.9328 -72.5985</t>
  </si>
  <si>
    <t>Puerto Varas</t>
  </si>
  <si>
    <t>-41.1913 -72.3882</t>
  </si>
  <si>
    <t>Pumanque</t>
  </si>
  <si>
    <t>-34.5925 -71.698</t>
  </si>
  <si>
    <t>Punitaqui</t>
  </si>
  <si>
    <t>-30.9459 -71.3329</t>
  </si>
  <si>
    <t>-53.3978 -71.4731</t>
  </si>
  <si>
    <t>Puqueldón</t>
  </si>
  <si>
    <t>-42.6263 -73.6371</t>
  </si>
  <si>
    <t>Purranque</t>
  </si>
  <si>
    <t>-40.934 -73.555</t>
  </si>
  <si>
    <t>Purén</t>
  </si>
  <si>
    <t>-38.0116 -73.0498</t>
  </si>
  <si>
    <t>Putaendo</t>
  </si>
  <si>
    <t>-32.4812 -70.5214</t>
  </si>
  <si>
    <t>Putre</t>
  </si>
  <si>
    <t>-18.4281 -69.3115</t>
  </si>
  <si>
    <t>Puyehue</t>
  </si>
  <si>
    <t>-40.7263 -72.3789</t>
  </si>
  <si>
    <t>Queilén</t>
  </si>
  <si>
    <t>-42.826 -73.51</t>
  </si>
  <si>
    <t>Quellón</t>
  </si>
  <si>
    <t>-43.1126 -73.9605</t>
  </si>
  <si>
    <t>Quemchi</t>
  </si>
  <si>
    <t>-42.1725 -73.4635</t>
  </si>
  <si>
    <t>Quilaco</t>
  </si>
  <si>
    <t>-37.9607 -71.7051</t>
  </si>
  <si>
    <t>-33.3554 -70.7355</t>
  </si>
  <si>
    <t>Quilleco</t>
  </si>
  <si>
    <t>-37.3955 -71.9865</t>
  </si>
  <si>
    <t>-32.9044 -71.272</t>
  </si>
  <si>
    <t>Quillón</t>
  </si>
  <si>
    <t>-36.8185 -72.5019</t>
  </si>
  <si>
    <t>Quilpué</t>
  </si>
  <si>
    <t>-33.124 -71.371</t>
  </si>
  <si>
    <t>Quinchao</t>
  </si>
  <si>
    <t>-42.5118 -73.4619</t>
  </si>
  <si>
    <t>Quinta De Tilcoco</t>
  </si>
  <si>
    <t>-34.3592 -70.998</t>
  </si>
  <si>
    <t>Quinta Normal</t>
  </si>
  <si>
    <t>-33.4277 -70.7009</t>
  </si>
  <si>
    <t>-32.844 -71.469</t>
  </si>
  <si>
    <t>Quirihue</t>
  </si>
  <si>
    <t>-36.2362 -72.5423</t>
  </si>
  <si>
    <t>Rancagua</t>
  </si>
  <si>
    <t>-34.1225 -70.8475</t>
  </si>
  <si>
    <t>Rauco</t>
  </si>
  <si>
    <t>-34.943 -71.429</t>
  </si>
  <si>
    <t>Recoleta</t>
  </si>
  <si>
    <t>-33.406 -70.634</t>
  </si>
  <si>
    <t>Renaico</t>
  </si>
  <si>
    <t>-37.7175 -72.5757</t>
  </si>
  <si>
    <t>-33.4016 -70.7278</t>
  </si>
  <si>
    <t>Rengo</t>
  </si>
  <si>
    <t>-34.4546 -70.7185</t>
  </si>
  <si>
    <t>-34.3352 -70.6585</t>
  </si>
  <si>
    <t>Retiro</t>
  </si>
  <si>
    <t>-36.018 -71.8015</t>
  </si>
  <si>
    <t>Rinconada</t>
  </si>
  <si>
    <t>-32.874 -70.7075</t>
  </si>
  <si>
    <t>Romeral</t>
  </si>
  <si>
    <t>-35.068 -70.7119</t>
  </si>
  <si>
    <t>-36.6404 -72.5878</t>
  </si>
  <si>
    <t>Río Bueno</t>
  </si>
  <si>
    <t>-40.4961 -72.5349</t>
  </si>
  <si>
    <t>Río Claro</t>
  </si>
  <si>
    <t>-35.26 -71.2705</t>
  </si>
  <si>
    <t>Río Hurtado</t>
  </si>
  <si>
    <t>-30.4515 -70.8365</t>
  </si>
  <si>
    <t>Río Ibáñez</t>
  </si>
  <si>
    <t>-46.301 -72.421</t>
  </si>
  <si>
    <t>Río Negro</t>
  </si>
  <si>
    <t>-40.767 -73.188</t>
  </si>
  <si>
    <t>Río Verde</t>
  </si>
  <si>
    <t>-53.0056 -72.3552</t>
  </si>
  <si>
    <t>Saavedra</t>
  </si>
  <si>
    <t>-38.8385 -73.2965</t>
  </si>
  <si>
    <t>Sagrada Familia</t>
  </si>
  <si>
    <t>-35.104 -71.4958</t>
  </si>
  <si>
    <t>Salamanca</t>
  </si>
  <si>
    <t>-31.8933 -70.6615</t>
  </si>
  <si>
    <t>San Antonio</t>
  </si>
  <si>
    <t>-33.6705 -71.5105</t>
  </si>
  <si>
    <t>-33.6288 -70.7238</t>
  </si>
  <si>
    <t>-36.3795 -72</t>
  </si>
  <si>
    <t>San Clemente</t>
  </si>
  <si>
    <t>-35.7118 -70.8486</t>
  </si>
  <si>
    <t>San Esteban</t>
  </si>
  <si>
    <t>-32.6865 -70.3483</t>
  </si>
  <si>
    <t>San Fabián</t>
  </si>
  <si>
    <t>-36.58 -71.2874</t>
  </si>
  <si>
    <t>San Felipe</t>
  </si>
  <si>
    <t>-32.735 -70.752</t>
  </si>
  <si>
    <t>San Fernando</t>
  </si>
  <si>
    <t>-34.7435 -70.603</t>
  </si>
  <si>
    <t>San Gregorio</t>
  </si>
  <si>
    <t>-52.3805 -70.5355</t>
  </si>
  <si>
    <t>San Ignacio</t>
  </si>
  <si>
    <t>-36.8223 -72.0297</t>
  </si>
  <si>
    <t>San Javier</t>
  </si>
  <si>
    <t>-35.6293 -71.9277</t>
  </si>
  <si>
    <t>San Joaquín</t>
  </si>
  <si>
    <t>-33.5035 -70.6265</t>
  </si>
  <si>
    <t>San José De Maipo</t>
  </si>
  <si>
    <t>-33.671 -70.1355</t>
  </si>
  <si>
    <t>San Juan De La Costa</t>
  </si>
  <si>
    <t>-40.5083 -73.559</t>
  </si>
  <si>
    <t>San Miguel</t>
  </si>
  <si>
    <t>-33.4985 -70.6515</t>
  </si>
  <si>
    <t>San Nicolás</t>
  </si>
  <si>
    <t>-36.487 -72.268</t>
  </si>
  <si>
    <t>San Pablo</t>
  </si>
  <si>
    <t>-40.423 -73.1545</t>
  </si>
  <si>
    <t>San Pedro</t>
  </si>
  <si>
    <t>-33.92 -71.461</t>
  </si>
  <si>
    <t>San Pedro De Atacama</t>
  </si>
  <si>
    <t>-23.4655 -67.8545</t>
  </si>
  <si>
    <t>San Pedro De La Paz</t>
  </si>
  <si>
    <t>-36.8856 -73.1013</t>
  </si>
  <si>
    <t>San Rafael</t>
  </si>
  <si>
    <t>-35.3022 -71.501</t>
  </si>
  <si>
    <t>San Ramón</t>
  </si>
  <si>
    <t>-33.546 -70.643</t>
  </si>
  <si>
    <t>San Rosendo</t>
  </si>
  <si>
    <t>-37.2129 -72.7209</t>
  </si>
  <si>
    <t>San Vicente</t>
  </si>
  <si>
    <t>-34.4776 -71.1233</t>
  </si>
  <si>
    <t>Santa Bárbara</t>
  </si>
  <si>
    <t>-37.635 -71.765</t>
  </si>
  <si>
    <t>Santa Cruz</t>
  </si>
  <si>
    <t>-34.6415 -71.4345</t>
  </si>
  <si>
    <t>Santa Juana</t>
  </si>
  <si>
    <t>-37.259 -72.944</t>
  </si>
  <si>
    <t>Santa María</t>
  </si>
  <si>
    <t>-32.6855 -70.6095</t>
  </si>
  <si>
    <t>-33.453 -70.6565</t>
  </si>
  <si>
    <t>-33.8092 -71.6759</t>
  </si>
  <si>
    <t>Sierra Gorda</t>
  </si>
  <si>
    <t>-23.25 -69.3335</t>
  </si>
  <si>
    <t>-33.677 -70.884</t>
  </si>
  <si>
    <t>-35.4278 -71.6026</t>
  </si>
  <si>
    <t>-36.72 -73.1012</t>
  </si>
  <si>
    <t>-25.3104 -69.862</t>
  </si>
  <si>
    <t>-38.673 -72.6678</t>
  </si>
  <si>
    <t>-34.8881 -71.0219</t>
  </si>
  <si>
    <t>Teodoro Schmidt</t>
  </si>
  <si>
    <t>-39.0048 -73.1278</t>
  </si>
  <si>
    <t>Tierra Amarilla</t>
  </si>
  <si>
    <t>-27.9365 -69.6765</t>
  </si>
  <si>
    <t>Tiltil</t>
  </si>
  <si>
    <t>-33.0625 -70.876</t>
  </si>
  <si>
    <t>Timaukel</t>
  </si>
  <si>
    <t>-54.2025 -69.3525</t>
  </si>
  <si>
    <t>Tirúa</t>
  </si>
  <si>
    <t>-38.2969 -73.3947</t>
  </si>
  <si>
    <t>-22.0295 -70.013</t>
  </si>
  <si>
    <t>Toltén</t>
  </si>
  <si>
    <t>-39.217 -73.0655</t>
  </si>
  <si>
    <t>Tomé</t>
  </si>
  <si>
    <t>-36.6165 -72.8582</t>
  </si>
  <si>
    <t>Torres Del Paine</t>
  </si>
  <si>
    <t>-51.0566 -72.8472</t>
  </si>
  <si>
    <t>Tortel</t>
  </si>
  <si>
    <t>-48.575 -73.452</t>
  </si>
  <si>
    <t>Traiguén</t>
  </si>
  <si>
    <t>-38.248 -72.6715</t>
  </si>
  <si>
    <t>Treguaco</t>
  </si>
  <si>
    <t>-36.4273 -72.6598</t>
  </si>
  <si>
    <t>Tucapel</t>
  </si>
  <si>
    <t>-37.2252 -71.7441</t>
  </si>
  <si>
    <t>-39.86 -73.096</t>
  </si>
  <si>
    <t>Vallenar</t>
  </si>
  <si>
    <t>-28.5946 -70.6031</t>
  </si>
  <si>
    <t>-33.1295 -71.573</t>
  </si>
  <si>
    <t>Vichuquén</t>
  </si>
  <si>
    <t>-34.8411 -72.0232</t>
  </si>
  <si>
    <t>Victoria</t>
  </si>
  <si>
    <t>-38.2803 -72.2335</t>
  </si>
  <si>
    <t>Vicuña</t>
  </si>
  <si>
    <t>-29.877 -70.555</t>
  </si>
  <si>
    <t>Vilcún</t>
  </si>
  <si>
    <t>-38.706 -72.101</t>
  </si>
  <si>
    <t>Villa Alegre</t>
  </si>
  <si>
    <t>-35.6857 -71.6832</t>
  </si>
  <si>
    <t>Villa Alemana</t>
  </si>
  <si>
    <t>-33.066 -71.345</t>
  </si>
  <si>
    <t>Villarrica</t>
  </si>
  <si>
    <t>-39.2865 -72.2105</t>
  </si>
  <si>
    <t>Vitacura</t>
  </si>
  <si>
    <t>-33.3789 -70.5724</t>
  </si>
  <si>
    <t>Viña Del Mar</t>
  </si>
  <si>
    <t>-33.025 -71.515</t>
  </si>
  <si>
    <t>-35.6891 -71.5443</t>
  </si>
  <si>
    <t>Yumbel</t>
  </si>
  <si>
    <t>-37.0835 -72.6285</t>
  </si>
  <si>
    <t>-37.1044 -71.9309</t>
  </si>
  <si>
    <t>Zapallar</t>
  </si>
  <si>
    <t>-32.5905 -71.339</t>
  </si>
  <si>
    <t>Ñiquén</t>
  </si>
  <si>
    <t>-36.302 -71.8979</t>
  </si>
  <si>
    <t>Ñuñoa</t>
  </si>
  <si>
    <t>-33.458 -70.5989</t>
  </si>
  <si>
    <t>Comuna</t>
  </si>
  <si>
    <t>índice</t>
  </si>
  <si>
    <t>Coordenadas</t>
  </si>
  <si>
    <t>Localidad</t>
  </si>
  <si>
    <t>Acreción </t>
  </si>
  <si>
    <t>Estado  Estable</t>
  </si>
  <si>
    <t>Erosión</t>
  </si>
  <si>
    <t>Erosión  Alta </t>
  </si>
  <si>
    <t>Hornitos</t>
  </si>
  <si>
    <t>La Herradura </t>
  </si>
  <si>
    <t>Guanaqueros</t>
  </si>
  <si>
    <t>Los Moyes</t>
  </si>
  <si>
    <t>Pichicuy</t>
  </si>
  <si>
    <t>Maitencillo</t>
  </si>
  <si>
    <t>Bahía de Concón</t>
  </si>
  <si>
    <t>Cochoa</t>
  </si>
  <si>
    <t>El Encanto </t>
  </si>
  <si>
    <t>Reñaca</t>
  </si>
  <si>
    <t>Las Cañitas</t>
  </si>
  <si>
    <t>Las Salinas</t>
  </si>
  <si>
    <t>Los Marineros</t>
  </si>
  <si>
    <t>Miramar</t>
  </si>
  <si>
    <t>Caleta Abarca</t>
  </si>
  <si>
    <t>Caleta Portales</t>
  </si>
  <si>
    <t>Las Torpederas</t>
  </si>
  <si>
    <t>Tunquén </t>
  </si>
  <si>
    <t>Bahia de Cartagena</t>
  </si>
  <si>
    <t>Las Cruces</t>
  </si>
  <si>
    <t>Anakena </t>
  </si>
  <si>
    <t>Escuadrón </t>
  </si>
  <si>
    <t>Bahía de San Vicente</t>
  </si>
  <si>
    <t>Bahía de Coronel</t>
  </si>
  <si>
    <t>Arauco-Laraquete</t>
  </si>
  <si>
    <t>Tubul</t>
  </si>
  <si>
    <t>Llico</t>
  </si>
  <si>
    <t>Bahía de Lebu</t>
  </si>
  <si>
    <t>Lebu-Tirúa</t>
  </si>
  <si>
    <t>Estado de erosión, estabilidad o acreción de Playas.</t>
  </si>
  <si>
    <t>PIB PPP</t>
  </si>
  <si>
    <t>Producto Interno Bruto(PIB PPP)</t>
  </si>
  <si>
    <t>Unidad_de_medida</t>
  </si>
  <si>
    <t>USD</t>
  </si>
  <si>
    <t>227212.97</t>
  </si>
  <si>
    <t>año</t>
  </si>
  <si>
    <t>Isoterma cero en lugares seleccionados del país</t>
  </si>
  <si>
    <t>Índice de sequía (índice de precipitación estandarizado de 12 meses), 1962-2019</t>
  </si>
  <si>
    <t>Metros</t>
  </si>
  <si>
    <t>null</t>
  </si>
  <si>
    <t>Zona Vulnerable Km2: 0,88</t>
  </si>
  <si>
    <t>Zona Expuesta Km2: 4,62</t>
  </si>
  <si>
    <t>Zona Expuesta Km2: 143,19</t>
  </si>
  <si>
    <t>Zona Vulnerable Km2: 6,28</t>
  </si>
  <si>
    <t>Zona Expuesta Km2: 25,21</t>
  </si>
  <si>
    <t>Zona Vulnerable Km2: 6,99</t>
  </si>
  <si>
    <t>Zona Expuesta Km2: 138,32</t>
  </si>
  <si>
    <t>Zona Vulnerable Km2: 4,34</t>
  </si>
  <si>
    <t>Zona Expuesta Km2: 13,29</t>
  </si>
  <si>
    <t>Zona Expuesta Km2: 1017,45</t>
  </si>
  <si>
    <t>Zona Expuesta Km2: 74,7</t>
  </si>
  <si>
    <t>Zona Expuesta Km2: 92,86</t>
  </si>
  <si>
    <t>Zona Vulnerable Km2: 11,17</t>
  </si>
  <si>
    <t>Zona Expuesta Km2: 46,87</t>
  </si>
  <si>
    <t>Zona Vulnerable Km2: 0,43</t>
  </si>
  <si>
    <t>Zona Expuesta Km2: 4</t>
  </si>
  <si>
    <t>Zona Vulnerable Km2: 5,34</t>
  </si>
  <si>
    <t>Zona Expuesta Km2: 7,36</t>
  </si>
  <si>
    <t>Zona Vulnerable Km2: 5,66</t>
  </si>
  <si>
    <t>Zona Expuesta Km2: 76,94</t>
  </si>
  <si>
    <t>Zona Vulnerable Km2: 11,59</t>
  </si>
  <si>
    <t>Zona Expuesta Km2: 78,65</t>
  </si>
  <si>
    <t>Zona Vulnerable Km2: 0,44</t>
  </si>
  <si>
    <t>Zona Expuesta Km2: 2,69</t>
  </si>
  <si>
    <t>Zona Expuesta Km2: 1,53</t>
  </si>
  <si>
    <t>Zona Expuesta Km2: 14,32</t>
  </si>
  <si>
    <t>Zona Expuesta Km2: 158,51</t>
  </si>
  <si>
    <t>Zona Vulnerable Km2: 2,13</t>
  </si>
  <si>
    <t>Zona Expuesta Km2: 18,79</t>
  </si>
  <si>
    <t>Zona Vulnerable Km2: 6,21</t>
  </si>
  <si>
    <t>Zona Expuesta Km2: 21,72</t>
  </si>
  <si>
    <t>Zona Expuesta Km2: 61,89</t>
  </si>
  <si>
    <t>Zona Expuesta Km2: 333,12</t>
  </si>
  <si>
    <t>Zona Vulnerable Km2: 3,89</t>
  </si>
  <si>
    <t>Zona Expuesta Km2: 14,82</t>
  </si>
  <si>
    <t>Zona Expuesta Km2: 18,45</t>
  </si>
  <si>
    <t>Zona Vulnerable Km2: 2,33</t>
  </si>
  <si>
    <t>Zona Expuesta Km2: 12,85</t>
  </si>
  <si>
    <t>Zona Vulnerable Km2: 0</t>
  </si>
  <si>
    <t>Zona Expuesta Km2: 0,49</t>
  </si>
  <si>
    <t>Zona Vulnerable Km2: 0,87</t>
  </si>
  <si>
    <t>Zona Expuesta Km2: 4,75</t>
  </si>
  <si>
    <t>Zona Vulnerable Km2: 5,09</t>
  </si>
  <si>
    <t>Zona Expuesta Km2: 123,94</t>
  </si>
  <si>
    <t>Zona Vulnerable Km2: 2,03</t>
  </si>
  <si>
    <t>Zona Expuesta Km2: 10,51</t>
  </si>
  <si>
    <t>Zona Vulnerable Km2: 7,41</t>
  </si>
  <si>
    <t>Zona Expuesta Km2: 35,6</t>
  </si>
  <si>
    <t>Zona Vulnerable Km2: 2,35</t>
  </si>
  <si>
    <t>Zona Expuesta Km2: 36,41</t>
  </si>
  <si>
    <t>Zona Vulnerable Km2: 4,22</t>
  </si>
  <si>
    <t>Zona Expuesta Km2: 16,97</t>
  </si>
  <si>
    <t>Zona Expuesta Km2: 3,03</t>
  </si>
  <si>
    <t>Zona Vulnerable Km2: 2,16</t>
  </si>
  <si>
    <t>Zona Expuesta Km2: 21,61</t>
  </si>
  <si>
    <t>Zona Expuesta Km2: 8,26</t>
  </si>
  <si>
    <t>Zona Vulnerable Km2: 0,45</t>
  </si>
  <si>
    <t>Zona Vulnerable Km2: 0,83</t>
  </si>
  <si>
    <t>Zona Expuesta Km2: 4,77</t>
  </si>
  <si>
    <t>Zona Vulnerable Km2: 2,31</t>
  </si>
  <si>
    <t>Zona Expuesta Km2: 13,66</t>
  </si>
  <si>
    <t>Zona Vulnerable Km2: 0,63</t>
  </si>
  <si>
    <t>Zona Expuesta Km2: 2,78</t>
  </si>
  <si>
    <t>Zona Expuesta Km2: 57,46</t>
  </si>
  <si>
    <t>Zona Expuesta Km2: 54,82</t>
  </si>
  <si>
    <t>Zona Vulnerable Km2: 4,01</t>
  </si>
  <si>
    <t>Zona Expuesta Km2: 22,56</t>
  </si>
  <si>
    <t>Zona Vulnerable Km2: 3,27</t>
  </si>
  <si>
    <t>Zona Expuesta Km2: 10,71</t>
  </si>
  <si>
    <t>Zona Vulnerable Km2: 4,94</t>
  </si>
  <si>
    <t>Zona Expuesta Km2: 20,39</t>
  </si>
  <si>
    <t>Zona Vulnerable Km2: 10,63</t>
  </si>
  <si>
    <t>Zona Expuesta Km2: 44,83</t>
  </si>
  <si>
    <t>Zona Expuesta Km2: 3,58</t>
  </si>
  <si>
    <t>Zona Expuesta Km2: 0,17</t>
  </si>
  <si>
    <t>La Calera</t>
  </si>
  <si>
    <t>-32.789 -71.2035</t>
  </si>
  <si>
    <t>Zona Vulnerable Km2: 5,87</t>
  </si>
  <si>
    <t>Zona Expuesta Km2: 27,09</t>
  </si>
  <si>
    <t>Zona Vulnerable Km2: 1,68</t>
  </si>
  <si>
    <t>Zona Expuesta Km2: 9,15</t>
  </si>
  <si>
    <t>Zona Vulnerable Km2: 1,53</t>
  </si>
  <si>
    <t>Zona Expuesta Km2: 29,23</t>
  </si>
  <si>
    <t>Zona Vulnerable Km2: 1,14</t>
  </si>
  <si>
    <t>Zona Expuesta Km2: 6,8</t>
  </si>
  <si>
    <t>Zona Expuesta Km2: 12,4</t>
  </si>
  <si>
    <t>Zona Vulnerable Km2: 3,05</t>
  </si>
  <si>
    <t>Zona Expuesta Km2: 20,65</t>
  </si>
  <si>
    <t>Zona Vulnerable Km2: 1,41</t>
  </si>
  <si>
    <t>Zona Expuesta Km2: 9,5</t>
  </si>
  <si>
    <t>Zona Vulnerable Km2: 1,09</t>
  </si>
  <si>
    <t>Zona Expuesta Km2: 6,81</t>
  </si>
  <si>
    <t>Zona Vulnerable Km2: 0,49</t>
  </si>
  <si>
    <t>Zona Expuesta Km2: 8,57</t>
  </si>
  <si>
    <t>Zona Expuesta Km2: 26,95</t>
  </si>
  <si>
    <t>Zona Vulnerable Km2: 5,86</t>
  </si>
  <si>
    <t>Zona Expuesta Km2: 15,3</t>
  </si>
  <si>
    <t>Zona Vulnerable Km2: 0,85</t>
  </si>
  <si>
    <t>Zona Expuesta Km2: 5,53</t>
  </si>
  <si>
    <t>Zona Vulnerable Km2: 4,11</t>
  </si>
  <si>
    <t>Zona Expuesta Km2: 5,14</t>
  </si>
  <si>
    <t>Zona Expuesta Km2: 277,28</t>
  </si>
  <si>
    <t>Zona Vulnerable Km2: 3,22</t>
  </si>
  <si>
    <t>Zona Expuesta Km2: 22,26</t>
  </si>
  <si>
    <t>Zona Expuesta Km2: 1969,46</t>
  </si>
  <si>
    <t>Zona Vulnerable Km2: 2,93</t>
  </si>
  <si>
    <t>Zona Vulnerable Km2: 4,18</t>
  </si>
  <si>
    <t>Zona Expuesta Km2: 10,94</t>
  </si>
  <si>
    <t>Zona Vulnerable Km2: 0,57</t>
  </si>
  <si>
    <t>Zona Expuesta Km2: 6,22</t>
  </si>
  <si>
    <t>Zona Vulnerable Km2: 0,56</t>
  </si>
  <si>
    <t>Zona Expuesta Km2: 2,9</t>
  </si>
  <si>
    <t>Zona Vulnerable Km2: 2,15</t>
  </si>
  <si>
    <t>Zona Expuesta Km2: 8,39</t>
  </si>
  <si>
    <t>Zona Vulnerable Km2: 0,81</t>
  </si>
  <si>
    <t>Zona Expuesta Km2: 5,82</t>
  </si>
  <si>
    <t>Zona Vulnerable Km2: 3,53</t>
  </si>
  <si>
    <t>Zona Expuesta Km2: 13,37</t>
  </si>
  <si>
    <t>Zona Expuesta Km2: 281,68</t>
  </si>
  <si>
    <t>Zona Expuesta Km2: 600,24</t>
  </si>
  <si>
    <t>Zona Vulnerable Km2: 0,73</t>
  </si>
  <si>
    <t>Zona Expuesta Km2: 7,13</t>
  </si>
  <si>
    <t>Zona Expuesta Km2: 44,76</t>
  </si>
  <si>
    <t>Zona Expuesta Km2: 7,03</t>
  </si>
  <si>
    <t>Zona Expuesta Km2: 478,58</t>
  </si>
  <si>
    <t>Zona Expuesta Km2: 4,63</t>
  </si>
  <si>
    <t>Zona Vulnerable Km2: 0,35</t>
  </si>
  <si>
    <t>Zona Expuesta Km2: 2,87</t>
  </si>
  <si>
    <t>Zona Expuesta Km2: 21,83</t>
  </si>
  <si>
    <t>Zona Expuesta Km2: 123,48</t>
  </si>
  <si>
    <t>Zona Expuesta Km2: 41,39</t>
  </si>
  <si>
    <t>Zona Expuesta Km2: 21,22</t>
  </si>
  <si>
    <t>Zona Vulnerable Km2: 1,88</t>
  </si>
  <si>
    <t>Zona Expuesta Km2: 11,47</t>
  </si>
  <si>
    <t>Zona Vulnerable Km2: 0,26</t>
  </si>
  <si>
    <t>Zona Expuesta Km2: 4,24</t>
  </si>
  <si>
    <t>Zona Expuesta Km2: 399,98</t>
  </si>
  <si>
    <t>Zona Vulnerable Km2: 7,67</t>
  </si>
  <si>
    <t>Zona Expuesta Km2: 153,63</t>
  </si>
  <si>
    <t>Zona Vulnerable Km2: 2,68</t>
  </si>
  <si>
    <t>Zona Expuesta Km2: 3,86</t>
  </si>
  <si>
    <t>Zona Expuesta Km2: 432,12</t>
  </si>
  <si>
    <t>Zona Vulnerable Km2: 1,17</t>
  </si>
  <si>
    <t>Zona Expuesta Km2: 7,74</t>
  </si>
  <si>
    <t>Zona Expuesta Km2: 25,77</t>
  </si>
  <si>
    <t>Zona Vulnerable Km2: 9,32</t>
  </si>
  <si>
    <t>Zona Expuesta Km2: 36,66</t>
  </si>
  <si>
    <t>Zona Vulnerable Km2: 10,88</t>
  </si>
  <si>
    <t>Zona Expuesta Km2: 44,27</t>
  </si>
  <si>
    <t>Zona Vulnerable Km2: 10,3</t>
  </si>
  <si>
    <t>Zona Expuesta Km2: 30,99</t>
  </si>
  <si>
    <t>Zona Vulnerable Km2: 22,34</t>
  </si>
  <si>
    <t>Zona Expuesta Km2: 107,38</t>
  </si>
  <si>
    <t>Zona Expuesta Km2: 110,85</t>
  </si>
  <si>
    <t>Zona Vulnerable Km2: 2,14</t>
  </si>
  <si>
    <t>Zona Expuesta Km2: 21,91</t>
  </si>
  <si>
    <t>Zona Expuesta Km2: 24,77</t>
  </si>
  <si>
    <t>Zona Vulnerable Km2: 14,06</t>
  </si>
  <si>
    <t>Zona Expuesta Km2: 162,65</t>
  </si>
  <si>
    <t>Zona Vulnerable Km2: 1,29</t>
  </si>
  <si>
    <t>Zona Expuesta Km2: 6,39</t>
  </si>
  <si>
    <t>Zona Expuesta Km2: 6,41</t>
  </si>
  <si>
    <t>Zona Expuesta Km2: 754,52</t>
  </si>
  <si>
    <t>Zona Vulnerable Km2: 0,95</t>
  </si>
  <si>
    <t>Zona Expuesta Km2: 6,82</t>
  </si>
  <si>
    <t>Zona Vulnerable Km2: 39,66</t>
  </si>
  <si>
    <t>Zona Expuesta Km2: 56,52</t>
  </si>
  <si>
    <t>Zona Vulnerable Km2: 0,99</t>
  </si>
  <si>
    <t>Zona Expuesta Km2: 3,63</t>
  </si>
  <si>
    <t>Zona Expuesta Km2: 33,24</t>
  </si>
  <si>
    <t>Zona Vulnerable Km2: 0,23</t>
  </si>
  <si>
    <t>Zona Expuesta Km2: 5,91</t>
  </si>
  <si>
    <t>Zona Vulnerable Km2: 0,71</t>
  </si>
  <si>
    <t>Zona Expuesta Km2: 3,83</t>
  </si>
  <si>
    <t>Total Comuna Km2: 175,5</t>
  </si>
  <si>
    <t>Total Comuna Km2: 844,64</t>
  </si>
  <si>
    <t>Total Comuna Km2: 2123,84</t>
  </si>
  <si>
    <t>Total Comuna Km2: 6155,73</t>
  </si>
  <si>
    <t>Total Comuna Km2: 573,84</t>
  </si>
  <si>
    <t>Total Comuna Km2: 1744,87</t>
  </si>
  <si>
    <t>Total Comuna Km2: 514,8</t>
  </si>
  <si>
    <t>Total Comuna Km2: 1197,89</t>
  </si>
  <si>
    <t>Total Comuna Km2: 30690,39</t>
  </si>
  <si>
    <t>Total Comuna Km2: 1955,74</t>
  </si>
  <si>
    <t>Total Comuna Km2: 959,99</t>
  </si>
  <si>
    <t>Total Comuna Km2: 4792,37</t>
  </si>
  <si>
    <t>Total Comuna Km2: 29999,49</t>
  </si>
  <si>
    <t>Total Comuna Km2: 217,49</t>
  </si>
  <si>
    <t>Total Comuna Km2: 427,03</t>
  </si>
  <si>
    <t>Total Comuna Km2: 1456,17</t>
  </si>
  <si>
    <t>Total Comuna Km2: 15759,36</t>
  </si>
  <si>
    <t>Total Comuna Km2: 657,95</t>
  </si>
  <si>
    <t>Total Comuna Km2: 15587,59</t>
  </si>
  <si>
    <t>Total Comuna Km2: 589,14</t>
  </si>
  <si>
    <t>Total Comuna Km2: 3680,55</t>
  </si>
  <si>
    <t>Total Comuna Km2: 59,3</t>
  </si>
  <si>
    <t>Total Comuna Km2: 73,14</t>
  </si>
  <si>
    <t>Total Comuna Km2: 322,09</t>
  </si>
  <si>
    <t>Total Comuna Km2: 3934,91</t>
  </si>
  <si>
    <t>Total Comuna Km2: 2199,68</t>
  </si>
  <si>
    <t>Total Comuna Km2: 2196,67</t>
  </si>
  <si>
    <t>Total Comuna Km2: 1090,36</t>
  </si>
  <si>
    <t>Total Comuna Km2: 1338,57</t>
  </si>
  <si>
    <t>Total Comuna Km2: 244,55</t>
  </si>
  <si>
    <t>Total Comuna Km2: 954,6</t>
  </si>
  <si>
    <t>Total Comuna Km2: 468,84</t>
  </si>
  <si>
    <t>Total Comuna Km2: 361,23</t>
  </si>
  <si>
    <t>Total Comuna Km2: 2127,23</t>
  </si>
  <si>
    <t>Total Comuna Km2: 16,77</t>
  </si>
  <si>
    <t>Total Comuna Km2: 11,09</t>
  </si>
  <si>
    <t>Total Comuna Km2: 8299,57</t>
  </si>
  <si>
    <t>Total Comuna Km2: 528,56</t>
  </si>
  <si>
    <t>Total Comuna Km2: 5771,23</t>
  </si>
  <si>
    <t>Total Comuna Km2: 477,99</t>
  </si>
  <si>
    <t>Total Comuna Km2: 63,61</t>
  </si>
  <si>
    <t>Total Comuna Km2: 5760,27</t>
  </si>
  <si>
    <t>Total Comuna Km2: 474,97</t>
  </si>
  <si>
    <t>Total Comuna Km2: 263,76</t>
  </si>
  <si>
    <t>Total Comuna Km2: 508,76</t>
  </si>
  <si>
    <t>Total Comuna Km2: 430,41</t>
  </si>
  <si>
    <t>Total Comuna Km2: 1370,4</t>
  </si>
  <si>
    <t>Total Comuna Km2: 15441,23</t>
  </si>
  <si>
    <t>Total Comuna Km2: 577,31</t>
  </si>
  <si>
    <t>Total Comuna Km2: 3932,38</t>
  </si>
  <si>
    <t>Total Comuna Km2: 8650,28</t>
  </si>
  <si>
    <t>Total Comuna Km2: 285,45</t>
  </si>
  <si>
    <t>Total Comuna Km2: 344,22</t>
  </si>
  <si>
    <t>Total Comuna Km2: 1771,72</t>
  </si>
  <si>
    <t>Total Comuna Km2: 97,71</t>
  </si>
  <si>
    <t>Total Comuna Km2: 2926,17</t>
  </si>
  <si>
    <t>Total Comuna Km2: 4007,41</t>
  </si>
  <si>
    <t>Total Comuna Km2: 970,69</t>
  </si>
  <si>
    <t>Total Comuna Km2: 1308,27</t>
  </si>
  <si>
    <t>Total Comuna Km2: 222,5</t>
  </si>
  <si>
    <t>Total Comuna Km2: 2296,44</t>
  </si>
  <si>
    <t>Total Comuna Km2: 216,31</t>
  </si>
  <si>
    <t>Total Comuna Km2: 11,1</t>
  </si>
  <si>
    <t>Total Comuna Km2: 76,64</t>
  </si>
  <si>
    <t>Total Comuna Km2: 1334,39</t>
  </si>
  <si>
    <t>Total Comuna Km2: 641,6</t>
  </si>
  <si>
    <t>Total Comuna Km2: 17780,3</t>
  </si>
  <si>
    <t>Total Comuna Km2: 1425,08</t>
  </si>
  <si>
    <t>Total Comuna Km2: 273,63</t>
  </si>
  <si>
    <t>Total Comuna Km2: 722,13</t>
  </si>
  <si>
    <t>Total Comuna Km2: 7280,3</t>
  </si>
  <si>
    <t>Total Comuna Km2: 1891,4</t>
  </si>
  <si>
    <t>Total Comuna Km2: 1659,14</t>
  </si>
  <si>
    <t>Total Comuna Km2: 694,06</t>
  </si>
  <si>
    <t>Total Comuna Km2: 79,53</t>
  </si>
  <si>
    <t>Total Comuna Km2: 1004,57</t>
  </si>
  <si>
    <t>Total Comuna Km2: 1167,14</t>
  </si>
  <si>
    <t>Total Comuna Km2: 1068,86</t>
  </si>
  <si>
    <t>Total Comuna Km2: 1333,78</t>
  </si>
  <si>
    <t>Total Comuna Km2: 1233,42</t>
  </si>
  <si>
    <t>Total Comuna Km2: 18977,48</t>
  </si>
  <si>
    <t>Total Comuna Km2: 80,14</t>
  </si>
  <si>
    <t>Total Comuna Km2: 14,32</t>
  </si>
  <si>
    <t>Total Comuna Km2: 666,77</t>
  </si>
  <si>
    <t>Total Comuna Km2: 114,87</t>
  </si>
  <si>
    <t>Total Comuna Km2: 50,65</t>
  </si>
  <si>
    <t>Total Comuna Km2: 98,97</t>
  </si>
  <si>
    <t>Total Comuna Km2: 568,38</t>
  </si>
  <si>
    <t>Total Comuna Km2: 499,08</t>
  </si>
  <si>
    <t>Total Comuna Km2: 14,35</t>
  </si>
  <si>
    <t>Total Comuna Km2: 606,51</t>
  </si>
  <si>
    <t>Total Comuna Km2: 876,53</t>
  </si>
  <si>
    <t>Total Comuna Km2: 3223,52</t>
  </si>
  <si>
    <t>Total Comuna Km2: 1278,43</t>
  </si>
  <si>
    <t>Total Comuna Km2: 830</t>
  </si>
  <si>
    <t>Total Comuna Km2: 1236,56</t>
  </si>
  <si>
    <t>Total Comuna Km2: 2106,28</t>
  </si>
  <si>
    <t>Total Comuna Km2: 569,45</t>
  </si>
  <si>
    <t>Total Comuna Km2: 2257,4</t>
  </si>
  <si>
    <t>Total Comuna Km2: 691,7</t>
  </si>
  <si>
    <t>Total Comuna Km2: 112,25</t>
  </si>
  <si>
    <t>Total Comuna Km2: 633,55</t>
  </si>
  <si>
    <t>Total Comuna Km2: 268,95</t>
  </si>
  <si>
    <t>Total Comuna Km2: 2893,95</t>
  </si>
  <si>
    <t>Total Comuna Km2: 631,98</t>
  </si>
  <si>
    <t>Total Comuna Km2: 45,68</t>
  </si>
  <si>
    <t>Total Comuna Km2: 534,98</t>
  </si>
  <si>
    <t>Total Comuna Km2: 10471,19</t>
  </si>
  <si>
    <t>Total Comuna Km2: 1601,7</t>
  </si>
  <si>
    <t>Total Comuna Km2: 44,89</t>
  </si>
  <si>
    <t>Total Comuna Km2: 2628,03</t>
  </si>
  <si>
    <t>Total Comuna Km2: 7,35</t>
  </si>
  <si>
    <t>Total Comuna Km2: 2287,62</t>
  </si>
  <si>
    <t>Total Comuna Km2: 189,33</t>
  </si>
  <si>
    <t>Total Comuna Km2: 246,45</t>
  </si>
  <si>
    <t>Total Comuna Km2: 106,58</t>
  </si>
  <si>
    <t>Total Comuna Km2: 0</t>
  </si>
  <si>
    <t>Total Comuna Km2: 9,97</t>
  </si>
  <si>
    <t>Total Comuna Km2: 78,13</t>
  </si>
  <si>
    <t>Total Comuna Km2: 433,15</t>
  </si>
  <si>
    <t>Total Comuna Km2: 70,82</t>
  </si>
  <si>
    <t>Total Comuna Km2: 10,08</t>
  </si>
  <si>
    <t>Total Comuna Km2: 4161,32</t>
  </si>
  <si>
    <t>Total Comuna Km2: 1164,51</t>
  </si>
  <si>
    <t>Total Comuna Km2: 30,45</t>
  </si>
  <si>
    <t>Total Comuna Km2: 23,43</t>
  </si>
  <si>
    <t>Total Comuna Km2: 1901,45</t>
  </si>
  <si>
    <t>Total Comuna Km2: 2135,49</t>
  </si>
  <si>
    <t>Total Comuna Km2: 1745,59</t>
  </si>
  <si>
    <t>Total Comuna Km2: 5436,08</t>
  </si>
  <si>
    <t>Total Comuna Km2: 3493,15</t>
  </si>
  <si>
    <t>Total Comuna Km2: 344</t>
  </si>
  <si>
    <t>Total Comuna Km2: 450,14</t>
  </si>
  <si>
    <t>Total Comuna Km2: 532,61</t>
  </si>
  <si>
    <t>Total Comuna Km2: 750,5</t>
  </si>
  <si>
    <t>Total Comuna Km2: 99,04</t>
  </si>
  <si>
    <t>Total Comuna Km2: 908,25</t>
  </si>
  <si>
    <t>Total Comuna Km2: 562,35</t>
  </si>
  <si>
    <t>Total Comuna Km2: 272,01</t>
  </si>
  <si>
    <t>Total Comuna Km2: 295,18</t>
  </si>
  <si>
    <t>Total Comuna Km2: 1466,85</t>
  </si>
  <si>
    <t>Total Comuna Km2: 619,38</t>
  </si>
  <si>
    <t>Total Comuna Km2: 349,1</t>
  </si>
  <si>
    <t>Total Comuna Km2: 434,1</t>
  </si>
  <si>
    <t>Total Comuna Km2: 1023,19</t>
  </si>
  <si>
    <t>Total Comuna Km2: 8,23</t>
  </si>
  <si>
    <t>Total Comuna Km2: 6,56</t>
  </si>
  <si>
    <t>Total Comuna Km2: 597,06</t>
  </si>
  <si>
    <t>Total Comuna Km2: 973,76</t>
  </si>
  <si>
    <t>Total Comuna Km2: 1454,83</t>
  </si>
  <si>
    <t>Total Comuna Km2: 3929,95</t>
  </si>
  <si>
    <t>Total Comuna Km2: 603,22</t>
  </si>
  <si>
    <t>Total Comuna Km2: 1233,09</t>
  </si>
  <si>
    <t>Total Comuna Km2: 1752,36</t>
  </si>
  <si>
    <t>Total Comuna Km2: 1792,17</t>
  </si>
  <si>
    <t>Total Comuna Km2: 1224,96</t>
  </si>
  <si>
    <t>Total Comuna Km2: 851</t>
  </si>
  <si>
    <t>Total Comuna Km2: 1858,9</t>
  </si>
  <si>
    <t>Total Comuna Km2: 115,02</t>
  </si>
  <si>
    <t>Total Comuna Km2: 1110,81</t>
  </si>
  <si>
    <t>Total Comuna Km2: 2593,34</t>
  </si>
  <si>
    <t>Total Comuna Km2: 12,84</t>
  </si>
  <si>
    <t>Total Comuna Km2: 578,64</t>
  </si>
  <si>
    <t>Total Comuna Km2: 137,67</t>
  </si>
  <si>
    <t>Total Comuna Km2: 220,2</t>
  </si>
  <si>
    <t>Total Comuna Km2: 657,71</t>
  </si>
  <si>
    <t>Total Comuna Km2: 12431,79</t>
  </si>
  <si>
    <t>Total Comuna Km2: 394,59</t>
  </si>
  <si>
    <t>Total Comuna Km2: 1299,13</t>
  </si>
  <si>
    <t>Total Comuna Km2: 242,99</t>
  </si>
  <si>
    <t>Total Comuna Km2: 808,97</t>
  </si>
  <si>
    <t>Total Comuna Km2: 3568,84</t>
  </si>
  <si>
    <t>Total Comuna Km2: 1107,55</t>
  </si>
  <si>
    <t>Total Comuna Km2: 1352,15</t>
  </si>
  <si>
    <t>Total Comuna Km2: 1518,08</t>
  </si>
  <si>
    <t>Total Comuna Km2: 4210,92</t>
  </si>
  <si>
    <t>Total Comuna Km2: 524,69</t>
  </si>
  <si>
    <t>Total Comuna Km2: 1921,22</t>
  </si>
  <si>
    <t>Total Comuna Km2: 908,07</t>
  </si>
  <si>
    <t>Total Comuna Km2: 151,56</t>
  </si>
  <si>
    <t>Total Comuna Km2: 48841,28</t>
  </si>
  <si>
    <t>Total Comuna Km2: 298,9</t>
  </si>
  <si>
    <t>Total Comuna Km2: 155,56</t>
  </si>
  <si>
    <t>Total Comuna Km2: 403,27</t>
  </si>
  <si>
    <t>Total Comuna Km2: 405,2</t>
  </si>
  <si>
    <t>Total Comuna Km2: 730,61</t>
  </si>
  <si>
    <t>Total Comuna Km2: 493,89</t>
  </si>
  <si>
    <t>Total Comuna Km2: 16,85</t>
  </si>
  <si>
    <t>Total Comuna Km2: 7784,67</t>
  </si>
  <si>
    <t>Total Comuna Km2: 47,31</t>
  </si>
  <si>
    <t>Total Comuna Km2: 2920,85</t>
  </si>
  <si>
    <t>Total Comuna Km2: 231,24</t>
  </si>
  <si>
    <t>Total Comuna Km2: 957,15</t>
  </si>
  <si>
    <t>Total Comuna Km2: 3549,86</t>
  </si>
  <si>
    <t>Total Comuna Km2: 81,06</t>
  </si>
  <si>
    <t>Total Comuna Km2: 463,88</t>
  </si>
  <si>
    <t>Total Comuna Km2: 1513,69</t>
  </si>
  <si>
    <t>Total Comuna Km2: 903,09</t>
  </si>
  <si>
    <t>Total Comuna Km2: 677,66</t>
  </si>
  <si>
    <t>Total Comuna Km2: 2653,53</t>
  </si>
  <si>
    <t>Total Comuna Km2: 235,22</t>
  </si>
  <si>
    <t>Total Comuna Km2: 3300,59</t>
  </si>
  <si>
    <t>Total Comuna Km2: 121,08</t>
  </si>
  <si>
    <t>Total Comuna Km2: 166,61</t>
  </si>
  <si>
    <t>Total Comuna Km2: 574,07</t>
  </si>
  <si>
    <t>Total Comuna Km2: 1637,58</t>
  </si>
  <si>
    <t>Total Comuna Km2: 8,75</t>
  </si>
  <si>
    <t>Total Comuna Km2: 330,84</t>
  </si>
  <si>
    <t>Total Comuna Km2: 369,66</t>
  </si>
  <si>
    <t>Total Comuna Km2: 562,42</t>
  </si>
  <si>
    <t>Total Comuna Km2: 956,38</t>
  </si>
  <si>
    <t>Total Comuna Km2: 107,65</t>
  </si>
  <si>
    <t>Total Comuna Km2: 69,32</t>
  </si>
  <si>
    <t>Total Comuna Km2: 53,6</t>
  </si>
  <si>
    <t>Total Comuna Km2: 282,36</t>
  </si>
  <si>
    <t>Total Comuna Km2: 331,68</t>
  </si>
  <si>
    <t>Total Comuna Km2: 1516,52</t>
  </si>
  <si>
    <t>Total Comuna Km2: 155,18</t>
  </si>
  <si>
    <t>Total Comuna Km2: 8983,28</t>
  </si>
  <si>
    <t>Total Comuna Km2: 318,85</t>
  </si>
  <si>
    <t>Total Comuna Km2: 715,66</t>
  </si>
  <si>
    <t>Total Comuna Km2: 1103,91</t>
  </si>
  <si>
    <t>Total Comuna Km2: 445,25</t>
  </si>
  <si>
    <t>Total Comuna Km2: 578,19</t>
  </si>
  <si>
    <t>Total Comuna Km2: 144,26</t>
  </si>
  <si>
    <t>Total Comuna Km2: 289</t>
  </si>
  <si>
    <t>Total Comuna Km2: 7322,87</t>
  </si>
  <si>
    <t>Total Comuna Km2: 13769,12</t>
  </si>
  <si>
    <t>Total Comuna Km2: 4269,16</t>
  </si>
  <si>
    <t>Total Comuna Km2: 14,39</t>
  </si>
  <si>
    <t>Total Comuna Km2: 300,57</t>
  </si>
  <si>
    <t>Total Comuna Km2: 1248,49</t>
  </si>
  <si>
    <t>Total Comuna Km2: 197,25</t>
  </si>
  <si>
    <t>Total Comuna Km2: 88,23</t>
  </si>
  <si>
    <t>Total Comuna Km2: 1676,75</t>
  </si>
  <si>
    <t>Total Comuna Km2: 1795,69</t>
  </si>
  <si>
    <t>Total Comuna Km2: 4023,31</t>
  </si>
  <si>
    <t>Total Comuna Km2: 441,33</t>
  </si>
  <si>
    <t>Total Comuna Km2: 1092,75</t>
  </si>
  <si>
    <t>Total Comuna Km2: 17769,44</t>
  </si>
  <si>
    <t>Total Comuna Km2: 96,2</t>
  </si>
  <si>
    <t>Total Comuna Km2: 464,66</t>
  </si>
  <si>
    <t>Total Comuna Km2: 1454,78</t>
  </si>
  <si>
    <t>Total Comuna Km2: 1450,32</t>
  </si>
  <si>
    <t>Total Comuna Km2: 5884,54</t>
  </si>
  <si>
    <t>Total Comuna Km2: 1643,55</t>
  </si>
  <si>
    <t>Total Comuna Km2: 331,25</t>
  </si>
  <si>
    <t>Total Comuna Km2: 3357,63</t>
  </si>
  <si>
    <t>Total Comuna Km2: 441,95</t>
  </si>
  <si>
    <t>Total Comuna Km2: 1126,02</t>
  </si>
  <si>
    <t>Total Comuna Km2: 57,32</t>
  </si>
  <si>
    <t>Total Comuna Km2: 1123,15</t>
  </si>
  <si>
    <t>Total Comuna Km2: 407,01</t>
  </si>
  <si>
    <t>Total Comuna Km2: 301,56</t>
  </si>
  <si>
    <t>Total Comuna Km2: 536,03</t>
  </si>
  <si>
    <t>Total Comuna Km2: 158,11</t>
  </si>
  <si>
    <t>Total Comuna Km2: 86,75</t>
  </si>
  <si>
    <t>Total Comuna Km2: 11,81</t>
  </si>
  <si>
    <t>Total Comuna Km2: 146,16</t>
  </si>
  <si>
    <t>Total Comuna Km2: 584,76</t>
  </si>
  <si>
    <t>Total Comuna Km2: 261,74</t>
  </si>
  <si>
    <t>Total Comuna Km2: 248,71</t>
  </si>
  <si>
    <t>Total Comuna Km2: 309,25</t>
  </si>
  <si>
    <t>Total Comuna Km2: 15,78</t>
  </si>
  <si>
    <t>Total Comuna Km2: 265,47</t>
  </si>
  <si>
    <t>Total Comuna Km2: 23,75</t>
  </si>
  <si>
    <t>Total Comuna Km2: 584,53</t>
  </si>
  <si>
    <t>Total Comuna Km2: 673,9</t>
  </si>
  <si>
    <t>Total Comuna Km2: 825,61</t>
  </si>
  <si>
    <t>Total Comuna Km2: 123,07</t>
  </si>
  <si>
    <t>Total Comuna Km2: 2177,84</t>
  </si>
  <si>
    <t>Total Comuna Km2: 433,72</t>
  </si>
  <si>
    <t>Total Comuna Km2: 2204,08</t>
  </si>
  <si>
    <t>Total Comuna Km2: 6006,66</t>
  </si>
  <si>
    <t>Total Comuna Km2: 1270,93</t>
  </si>
  <si>
    <t>Total Comuna Km2: 9164,06</t>
  </si>
  <si>
    <t>Total Comuna Km2: 1603,04</t>
  </si>
  <si>
    <t>Total Comuna Km2: 391,07</t>
  </si>
  <si>
    <t>Total Comuna Km2: 547,92</t>
  </si>
  <si>
    <t>Total Comuna Km2: 3445,53</t>
  </si>
  <si>
    <t>Total Comuna Km2: 398,5</t>
  </si>
  <si>
    <t>Total Comuna Km2: 152,87</t>
  </si>
  <si>
    <t>Total Comuna Km2: 876,94</t>
  </si>
  <si>
    <t>Total Comuna Km2: 4501,19</t>
  </si>
  <si>
    <t>Total Comuna Km2: 1374,35</t>
  </si>
  <si>
    <t>Total Comuna Km2: 1542,22</t>
  </si>
  <si>
    <t>Total Comuna Km2: 186,86</t>
  </si>
  <si>
    <t>Total Comuna Km2: 2321,18</t>
  </si>
  <si>
    <t>Total Comuna Km2: 6725,63</t>
  </si>
  <si>
    <t>Total Comuna Km2: 362,3</t>
  </si>
  <si>
    <t>Total Comuna Km2: 1311,17</t>
  </si>
  <si>
    <t>Total Comuna Km2: 9,94</t>
  </si>
  <si>
    <t>Total Comuna Km2: 4982,68</t>
  </si>
  <si>
    <t>Total Comuna Km2: 1523,14</t>
  </si>
  <si>
    <t>Total Comuna Km2: 9,61</t>
  </si>
  <si>
    <t>Total Comuna Km2: 567,37</t>
  </si>
  <si>
    <t>Total Comuna Km2: 629,07</t>
  </si>
  <si>
    <t>Total Comuna Km2: 787,97</t>
  </si>
  <si>
    <t>Total Comuna Km2: 23539,08</t>
  </si>
  <si>
    <t>Total Comuna Km2: 91,83</t>
  </si>
  <si>
    <t>Total Comuna Km2: 262,28</t>
  </si>
  <si>
    <t>Total Comuna Km2: 6,27</t>
  </si>
  <si>
    <t>Total Comuna Km2: 92,39</t>
  </si>
  <si>
    <t>Total Comuna Km2: 484,27</t>
  </si>
  <si>
    <t>Total Comuna Km2: 1251</t>
  </si>
  <si>
    <t>Total Comuna Km2: 393,75</t>
  </si>
  <si>
    <t>Total Comuna Km2: 780,97</t>
  </si>
  <si>
    <t>Total Comuna Km2: 165,71</t>
  </si>
  <si>
    <t>Total Comuna Km2: 23,13</t>
  </si>
  <si>
    <t>Total Comuna Km2: 531,67</t>
  </si>
  <si>
    <t>Total Comuna Km2: 12880,42</t>
  </si>
  <si>
    <t>Total Comuna Km2: 126,59</t>
  </si>
  <si>
    <t>Total Comuna Km2: 232</t>
  </si>
  <si>
    <t>Total Comuna Km2: 93,4</t>
  </si>
  <si>
    <t>Total Comuna Km2: 20403,06</t>
  </si>
  <si>
    <t>Total Comuna Km2: 465,89</t>
  </si>
  <si>
    <t>Total Comuna Km2: 619,37</t>
  </si>
  <si>
    <t>Total Comuna Km2: 655,18</t>
  </si>
  <si>
    <t>Total Comuna Km2: 11251,1</t>
  </si>
  <si>
    <t>Total Comuna Km2: 654,22</t>
  </si>
  <si>
    <t>Total Comuna Km2: 10984,59</t>
  </si>
  <si>
    <t>Total Comuna Km2: 628,68</t>
  </si>
  <si>
    <t>Total Comuna Km2: 4030,68</t>
  </si>
  <si>
    <t>Total Comuna Km2: 852</t>
  </si>
  <si>
    <t>Total Comuna Km2: 496,94</t>
  </si>
  <si>
    <t>Total Comuna Km2: 6522,99</t>
  </si>
  <si>
    <t>Total Comuna Km2: 20177,41</t>
  </si>
  <si>
    <t>Total Comuna Km2: 899,01</t>
  </si>
  <si>
    <t>Total Comuna Km2: 313,3</t>
  </si>
  <si>
    <t>Total Comuna Km2: 910,68</t>
  </si>
  <si>
    <t>Total Comuna Km2: 968,16</t>
  </si>
  <si>
    <t>Total Comuna Km2: 7226,96</t>
  </si>
  <si>
    <t>Total Comuna Km2: 317,16</t>
  </si>
  <si>
    <t>Total Comuna Km2: 451,92</t>
  </si>
  <si>
    <t>Total Comuna Km2: 1261,13</t>
  </si>
  <si>
    <t>Total Comuna Km2: 7579,36</t>
  </si>
  <si>
    <t>Total Comuna Km2: 1416,53</t>
  </si>
  <si>
    <t>Total Comuna Km2: 189,88</t>
  </si>
  <si>
    <t>Total Comuna Km2: 96,01</t>
  </si>
  <si>
    <t>Total Comuna Km2: 1291,65</t>
  </si>
  <si>
    <t>Total Comuna Km2: 120,57</t>
  </si>
  <si>
    <t>Total Comuna Km2: 28,41</t>
  </si>
  <si>
    <t>Total Comuna Km2: 259,6</t>
  </si>
  <si>
    <t>Total Comuna Km2: 729,65</t>
  </si>
  <si>
    <t>Total Comuna Km2: 824,66</t>
  </si>
  <si>
    <t>Total Comuna Km2: 289,02</t>
  </si>
  <si>
    <t>Personas Vulnerables: 10</t>
  </si>
  <si>
    <t>Personas Expuestas: 243</t>
  </si>
  <si>
    <t>Personas Vulnerables: 0</t>
  </si>
  <si>
    <t>Personas Expuestas: 6096</t>
  </si>
  <si>
    <t>Personas Expuestas: 14871</t>
  </si>
  <si>
    <t>Personas Vulnerables: 2634</t>
  </si>
  <si>
    <t>Personas Expuestas: 26066</t>
  </si>
  <si>
    <t>Personas Vulnerables: 332</t>
  </si>
  <si>
    <t>Personas Expuestas: 4476</t>
  </si>
  <si>
    <t>Personas Expuestas: 15213</t>
  </si>
  <si>
    <t>Personas Expuestas: 441</t>
  </si>
  <si>
    <t>Personas Expuestas: 6712</t>
  </si>
  <si>
    <t>Personas Expuestas: 1695</t>
  </si>
  <si>
    <t>Personas Expuestas: 618</t>
  </si>
  <si>
    <t>Personas Vulnerables: 24</t>
  </si>
  <si>
    <t>Personas Expuestas: 2177</t>
  </si>
  <si>
    <t>Personas Vulnerables: 162</t>
  </si>
  <si>
    <t>Personas Expuestas: 3147</t>
  </si>
  <si>
    <t>Personas Expuestas: 594</t>
  </si>
  <si>
    <t>Personas Expuestas: 965</t>
  </si>
  <si>
    <t>Personas Expuestas: 161</t>
  </si>
  <si>
    <t>Personas Expuestas: 527</t>
  </si>
  <si>
    <t>Personas Expuestas: 1110</t>
  </si>
  <si>
    <t>Personas Expuestas: 874</t>
  </si>
  <si>
    <t>Personas Vulnerables: 48</t>
  </si>
  <si>
    <t>Personas Expuestas: 562</t>
  </si>
  <si>
    <t>Personas Expuestas: 941</t>
  </si>
  <si>
    <t>Personas Vulnerables: 116</t>
  </si>
  <si>
    <t>Personas Expuestas: 331</t>
  </si>
  <si>
    <t>Personas Vulnerables: 405</t>
  </si>
  <si>
    <t>Personas Expuestas: 1400</t>
  </si>
  <si>
    <t>Personas Vulnerables: 1130</t>
  </si>
  <si>
    <t>Personas Expuestas: 11224</t>
  </si>
  <si>
    <t>Personas Vulnerables: 3320</t>
  </si>
  <si>
    <t>Personas Expuestas: 37772</t>
  </si>
  <si>
    <t>Personas Vulnerables: 16</t>
  </si>
  <si>
    <t>Personas Expuestas: 245</t>
  </si>
  <si>
    <t>Personas Expuestas: 241</t>
  </si>
  <si>
    <t>Personas Expuestas: 18</t>
  </si>
  <si>
    <t>Personas Expuestas: 1010</t>
  </si>
  <si>
    <t>Personas Expuestas: 214</t>
  </si>
  <si>
    <t>Personas Vulnerables: 66</t>
  </si>
  <si>
    <t>Personas Expuestas: 1724</t>
  </si>
  <si>
    <t>Personas Expuestas: 553</t>
  </si>
  <si>
    <t>Personas Expuestas: 2303</t>
  </si>
  <si>
    <t>Personas Vulnerables: 261</t>
  </si>
  <si>
    <t>Personas Expuestas: 43255</t>
  </si>
  <si>
    <t>Personas Expuestas: 660</t>
  </si>
  <si>
    <t>Personas Vulnerables: 1620</t>
  </si>
  <si>
    <t>Personas Expuestas: 17015</t>
  </si>
  <si>
    <t>Personas Expuestas: 322</t>
  </si>
  <si>
    <t>Personas Expuestas: 1178</t>
  </si>
  <si>
    <t>Personas Expuestas: 18948</t>
  </si>
  <si>
    <t>Personas Expuestas: 0</t>
  </si>
  <si>
    <t>Personas Expuestas: 13501</t>
  </si>
  <si>
    <t>Personas Expuestas: 438</t>
  </si>
  <si>
    <t>Personas Vulnerables: 11</t>
  </si>
  <si>
    <t>Personas Expuestas: 11</t>
  </si>
  <si>
    <t>Personas Expuestas: 77</t>
  </si>
  <si>
    <t>Personas Vulnerables: 49</t>
  </si>
  <si>
    <t>Personas Expuestas: 702</t>
  </si>
  <si>
    <t>Personas Vulnerables: 1198</t>
  </si>
  <si>
    <t>Personas Expuestas: 9079</t>
  </si>
  <si>
    <t>Personas Vulnerables: 52</t>
  </si>
  <si>
    <t>Personas Expuestas: 36</t>
  </si>
  <si>
    <t>Personas Expuestas: 10017</t>
  </si>
  <si>
    <t>Personas Vulnerables: 222</t>
  </si>
  <si>
    <t>Personas Expuestas: 9569</t>
  </si>
  <si>
    <t>Personas Expuestas: 2129</t>
  </si>
  <si>
    <t>Personas Vulnerables: 63</t>
  </si>
  <si>
    <t>Personas Expuestas: 108</t>
  </si>
  <si>
    <t>Personas Expuestas: 535</t>
  </si>
  <si>
    <t>Personas Expuestas: 368</t>
  </si>
  <si>
    <t>Personas Vulnerables: 119</t>
  </si>
  <si>
    <t>Personas Expuestas: 9344</t>
  </si>
  <si>
    <t>Personas Expuestas: 772</t>
  </si>
  <si>
    <t>Personas Expuestas: 940</t>
  </si>
  <si>
    <t>Personas Expuestas: 958</t>
  </si>
  <si>
    <t>Personas Expuestas: 5119</t>
  </si>
  <si>
    <t>Personas Expuestas: 21164</t>
  </si>
  <si>
    <t>Personas Expuestas: 194</t>
  </si>
  <si>
    <t>Personas Expuestas: 798</t>
  </si>
  <si>
    <t>Personas Expuestas: 2346</t>
  </si>
  <si>
    <t>Personas Expuestas: 1296</t>
  </si>
  <si>
    <t>Manzanas Vulnerables: 2</t>
  </si>
  <si>
    <t>Manzanas Expuestas: 10</t>
  </si>
  <si>
    <t>Manzanas Vulnerables: 0</t>
  </si>
  <si>
    <t>Manzanas Expuestas: 89</t>
  </si>
  <si>
    <t>Manzanas Vulnerables: 1</t>
  </si>
  <si>
    <t>Manzanas Expuestas: 109</t>
  </si>
  <si>
    <t>Manzanas Vulnerables: 13</t>
  </si>
  <si>
    <t>Manzanas Expuestas: 285</t>
  </si>
  <si>
    <t>Manzanas Vulnerables: 4</t>
  </si>
  <si>
    <t>Manzanas Expuestas: 28</t>
  </si>
  <si>
    <t>Manzanas Expuestas: 219</t>
  </si>
  <si>
    <t>Manzanas Expuestas: 12</t>
  </si>
  <si>
    <t>Manzanas Expuestas: 74</t>
  </si>
  <si>
    <t>Manzanas Expuestas: 38</t>
  </si>
  <si>
    <t>Manzanas Expuestas: 4</t>
  </si>
  <si>
    <t>Manzanas Expuestas: 26</t>
  </si>
  <si>
    <t>Manzanas Vulnerables: 5</t>
  </si>
  <si>
    <t>Manzanas Expuestas: 9</t>
  </si>
  <si>
    <t>Manzanas Expuestas: 8</t>
  </si>
  <si>
    <t>Manzanas Expuestas: 24</t>
  </si>
  <si>
    <t>Manzanas Expuestas: 5</t>
  </si>
  <si>
    <t>Manzanas Expuestas: 11</t>
  </si>
  <si>
    <t>Manzanas Vulnerables: 8</t>
  </si>
  <si>
    <t>Manzanas Expuestas: 161</t>
  </si>
  <si>
    <t>Manzanas Vulnerables: 73</t>
  </si>
  <si>
    <t>Manzanas Expuestas: 515</t>
  </si>
  <si>
    <t>Manzanas Expuestas: 7</t>
  </si>
  <si>
    <t>Manzanas Expuestas: 1</t>
  </si>
  <si>
    <t>Manzanas Expuestas: 16</t>
  </si>
  <si>
    <t>Manzanas Vulnerables: 3</t>
  </si>
  <si>
    <t>Manzanas Expuestas: 64</t>
  </si>
  <si>
    <t>Manzanas Expuestas: 13</t>
  </si>
  <si>
    <t>Manzanas Expuestas: 32</t>
  </si>
  <si>
    <t>Manzanas Expuestas: 519</t>
  </si>
  <si>
    <t>Manzanas Expuestas: 142</t>
  </si>
  <si>
    <t>Manzanas Expuestas: 2</t>
  </si>
  <si>
    <t>Manzanas Expuestas: 139</t>
  </si>
  <si>
    <t>Manzanas Expuestas: 210</t>
  </si>
  <si>
    <t>Manzanas Vulnerables: 11</t>
  </si>
  <si>
    <t>Manzanas Expuestas: 35</t>
  </si>
  <si>
    <t>Manzanas Vulnerables: 25</t>
  </si>
  <si>
    <t>Manzanas Expuestas: 160</t>
  </si>
  <si>
    <t>Manzanas Expuestas: 145</t>
  </si>
  <si>
    <t>Manzanas Vulnerables: 7</t>
  </si>
  <si>
    <t>Manzanas Expuestas: 108</t>
  </si>
  <si>
    <t>Manzanas Expuestas: 51</t>
  </si>
  <si>
    <t>Manzanas Expuestas: 19</t>
  </si>
  <si>
    <t>Manzanas Expuestas: 102</t>
  </si>
  <si>
    <t>Manzanas Expuestas: 15</t>
  </si>
  <si>
    <t>Manzanas Expuestas: 40</t>
  </si>
  <si>
    <t>Manzanas Expuestas: 48</t>
  </si>
  <si>
    <t>Manzanas Expuestas: 320</t>
  </si>
  <si>
    <t>Manzanas Expuestas: 23</t>
  </si>
  <si>
    <t>Manzanas Expuestas: 25</t>
  </si>
  <si>
    <t>Manzanas Expuestas: 60</t>
  </si>
  <si>
    <t>Manzanas Vulnerables: 36</t>
  </si>
  <si>
    <t>Manzanas Expuestas: 75</t>
  </si>
  <si>
    <t>Manzanas Vulnerables: 23</t>
  </si>
  <si>
    <t>Manzanas Expuestas: 67</t>
  </si>
  <si>
    <t>Manzanas Vulnerables: 134</t>
  </si>
  <si>
    <t>Manzanas Expuestas: 918</t>
  </si>
  <si>
    <t>Manzanas Vulnerables: 35</t>
  </si>
  <si>
    <t>Manzanas Expuestas: 850</t>
  </si>
  <si>
    <t>Manzanas Expuestas: 21</t>
  </si>
  <si>
    <t>Manzanas Expuestas: 41</t>
  </si>
  <si>
    <t>Manzanas Expuestas: 57</t>
  </si>
  <si>
    <t>Manzanas Expuestas: 86</t>
  </si>
  <si>
    <t>Manzanas Vulnerables: 9</t>
  </si>
  <si>
    <t>Manzanas Expuestas: 103</t>
  </si>
  <si>
    <t>Manzanas Expuestas: 3</t>
  </si>
  <si>
    <t>Manzanas Vulnerables: 100</t>
  </si>
  <si>
    <t>Manzanas Expuestas: 292</t>
  </si>
  <si>
    <t>Manzanas Expuestas: 73</t>
  </si>
  <si>
    <t>Manzanas Expuestas: 280</t>
  </si>
  <si>
    <t>Viviendas Vulnerables: 30</t>
  </si>
  <si>
    <t>Viviendas Expuestas: 1910</t>
  </si>
  <si>
    <t>Viviendas Vulnerables: 0</t>
  </si>
  <si>
    <t>Viviendas Expuestas: 2728</t>
  </si>
  <si>
    <t>Viviendas Vulnerables: 1</t>
  </si>
  <si>
    <t>Viviendas Expuestas: 6873</t>
  </si>
  <si>
    <t>Viviendas Vulnerables: 919</t>
  </si>
  <si>
    <t>Viviendas Expuestas: 9466</t>
  </si>
  <si>
    <t>Viviendas Vulnerables: 97</t>
  </si>
  <si>
    <t>Viviendas Expuestas: 2176</t>
  </si>
  <si>
    <t>Viviendas Expuestas: 5854</t>
  </si>
  <si>
    <t>Viviendas Expuestas: 135</t>
  </si>
  <si>
    <t>Viviendas Expuestas: 2855</t>
  </si>
  <si>
    <t>Viviendas Expuestas: 3839</t>
  </si>
  <si>
    <t>Viviendas Expuestas: 223</t>
  </si>
  <si>
    <t>Viviendas Vulnerables: 13</t>
  </si>
  <si>
    <t>Viviendas Expuestas: 928</t>
  </si>
  <si>
    <t>Viviendas Vulnerables: 115</t>
  </si>
  <si>
    <t>Viviendas Expuestas: 3379</t>
  </si>
  <si>
    <t>Viviendas Expuestas: 229</t>
  </si>
  <si>
    <t>Viviendas Expuestas: 422</t>
  </si>
  <si>
    <t>Viviendas Expuestas: 93</t>
  </si>
  <si>
    <t>Viviendas Expuestas: 310</t>
  </si>
  <si>
    <t>Viviendas Expuestas: 431</t>
  </si>
  <si>
    <t>Viviendas Expuestas: 617</t>
  </si>
  <si>
    <t>Viviendas Vulnerables: 45</t>
  </si>
  <si>
    <t>Viviendas Expuestas: 405</t>
  </si>
  <si>
    <t>Viviendas Expuestas: 324</t>
  </si>
  <si>
    <t>Viviendas Expuestas: 132</t>
  </si>
  <si>
    <t>Viviendas Vulnerables: 169</t>
  </si>
  <si>
    <t>Viviendas Expuestas: 634</t>
  </si>
  <si>
    <t>Viviendas Vulnerables: 674</t>
  </si>
  <si>
    <t>Viviendas Expuestas: 8771</t>
  </si>
  <si>
    <t>Viviendas Vulnerables: 1221</t>
  </si>
  <si>
    <t>Viviendas Expuestas: 13080</t>
  </si>
  <si>
    <t>Viviendas Vulnerables: 7</t>
  </si>
  <si>
    <t>Viviendas Expuestas: 129</t>
  </si>
  <si>
    <t>Viviendas Expuestas: 118</t>
  </si>
  <si>
    <t>Viviendas Expuestas: 6</t>
  </si>
  <si>
    <t>Viviendas Expuestas: 383</t>
  </si>
  <si>
    <t>Viviendas Expuestas: 365</t>
  </si>
  <si>
    <t>Viviendas Vulnerables: 232</t>
  </si>
  <si>
    <t>Viviendas Expuestas: 3070</t>
  </si>
  <si>
    <t>Viviendas Expuestas: 255</t>
  </si>
  <si>
    <t>Viviendas Expuestas: 1110</t>
  </si>
  <si>
    <t>Viviendas Vulnerables: 91</t>
  </si>
  <si>
    <t>Viviendas Expuestas: 13793</t>
  </si>
  <si>
    <t>Viviendas Expuestas: 338</t>
  </si>
  <si>
    <t>Viviendas Vulnerables: 699</t>
  </si>
  <si>
    <t>Viviendas Expuestas: 7549</t>
  </si>
  <si>
    <t>Viviendas Expuestas: 201</t>
  </si>
  <si>
    <t>Viviendas Expuestas: 1727</t>
  </si>
  <si>
    <t>Viviendas Expuestas: 14146</t>
  </si>
  <si>
    <t>Viviendas Expuestas: 3</t>
  </si>
  <si>
    <t>Viviendas Expuestas: 4769</t>
  </si>
  <si>
    <t>Viviendas Expuestas: 386</t>
  </si>
  <si>
    <t>Viviendas Vulnerables: 5</t>
  </si>
  <si>
    <t>Viviendas Expuestas: 5</t>
  </si>
  <si>
    <t>Viviendas Expuestas: 54</t>
  </si>
  <si>
    <t>Viviendas Vulnerables: 156</t>
  </si>
  <si>
    <t>Viviendas Expuestas: 821</t>
  </si>
  <si>
    <t>Viviendas Vulnerables: 442</t>
  </si>
  <si>
    <t>Viviendas Expuestas: 3353</t>
  </si>
  <si>
    <t>Viviendas Vulnerables: 24</t>
  </si>
  <si>
    <t>Viviendas Expuestas: 24</t>
  </si>
  <si>
    <t>Viviendas Expuestas: 4559</t>
  </si>
  <si>
    <t>Viviendas Vulnerables: 71</t>
  </si>
  <si>
    <t>Viviendas Expuestas: 2536</t>
  </si>
  <si>
    <t>Viviendas Expuestas: 845</t>
  </si>
  <si>
    <t>Viviendas Vulnerables: 32</t>
  </si>
  <si>
    <t>Viviendas Expuestas: 41</t>
  </si>
  <si>
    <t>Viviendas Expuestas: 1933</t>
  </si>
  <si>
    <t>Viviendas Expuestas: 1</t>
  </si>
  <si>
    <t>Viviendas Vulnerables: 12</t>
  </si>
  <si>
    <t>Viviendas Expuestas: 463</t>
  </si>
  <si>
    <t>Viviendas Vulnerables: 47</t>
  </si>
  <si>
    <t>Viviendas Expuestas: 3296</t>
  </si>
  <si>
    <t>Viviendas Expuestas: 738</t>
  </si>
  <si>
    <t>Viviendas Expuestas: 464</t>
  </si>
  <si>
    <t>Viviendas Expuestas: 37</t>
  </si>
  <si>
    <t>Viviendas Expuestas: 1343</t>
  </si>
  <si>
    <t>Viviendas Expuestas: 2108</t>
  </si>
  <si>
    <t>Viviendas Expuestas: 8193</t>
  </si>
  <si>
    <t>Viviendas Expuestas: 95</t>
  </si>
  <si>
    <t>Viviendas Expuestas: 388</t>
  </si>
  <si>
    <t>Viviendas Expuestas: 1078</t>
  </si>
  <si>
    <t>Viviendas Expuestas: 620</t>
  </si>
  <si>
    <t>Viviendas Expuestas: 788</t>
  </si>
  <si>
    <t>Viviendas Vulnerables: 94</t>
  </si>
  <si>
    <t>Viviendas Expuestas: 1650</t>
  </si>
  <si>
    <t>Viviendas Expuestas: 16</t>
  </si>
  <si>
    <t>Viviendas Vulnerables: 507</t>
  </si>
  <si>
    <t>Viviendas Expuestas: 2121</t>
  </si>
  <si>
    <t>Viviendas Vulnerables: 576</t>
  </si>
  <si>
    <t>Viviendas Expuestas: 1282</t>
  </si>
  <si>
    <t>Viviendas Expuestas: 42</t>
  </si>
  <si>
    <t>Viviendas Vulnerables: 181</t>
  </si>
  <si>
    <t>Viviendas Expuestas: 193</t>
  </si>
  <si>
    <t>Viviendas Vulnerables: 3894</t>
  </si>
  <si>
    <t>Viviendas Expuestas: 35543</t>
  </si>
  <si>
    <t>Viviendas Vulnerables: 928</t>
  </si>
  <si>
    <t>Viviendas Expuestas: 25320</t>
  </si>
  <si>
    <t>Viviendas Vulnerables: 20</t>
  </si>
  <si>
    <t>Viviendas Expuestas: 106</t>
  </si>
  <si>
    <t>Viviendas Vulnerables: 99</t>
  </si>
  <si>
    <t>Viviendas Expuestas: 582</t>
  </si>
  <si>
    <t>Viviendas Expuestas: 508</t>
  </si>
  <si>
    <t>Viviendas Vulnerables: 2</t>
  </si>
  <si>
    <t>Viviendas Expuestas: 986</t>
  </si>
  <si>
    <t>Viviendas Vulnerables: 785</t>
  </si>
  <si>
    <t>Viviendas Expuestas: 2310</t>
  </si>
  <si>
    <t>Viviendas Vulnerables: 335</t>
  </si>
  <si>
    <t>Viviendas Expuestas: 3430</t>
  </si>
  <si>
    <t>Viviendas Expuestas: 8</t>
  </si>
  <si>
    <t>Viviendas Expuestas: 47</t>
  </si>
  <si>
    <t>Viviendas Vulnerables: 5330</t>
  </si>
  <si>
    <t>Viviendas Expuestas: 12787</t>
  </si>
  <si>
    <t>Viviendas Vulnerables: 297</t>
  </si>
  <si>
    <t>Viviendas Expuestas: 2377</t>
  </si>
  <si>
    <t>Viviendas Expuestas: 1178</t>
  </si>
  <si>
    <t>Viviendas Vulnerables: 141</t>
  </si>
  <si>
    <t>Viviendas Expuestas: 22676</t>
  </si>
  <si>
    <t>Viviendas Expuestas: 804</t>
  </si>
  <si>
    <t>Puertos Vulnerables: 8</t>
  </si>
  <si>
    <t>Puertos Expuestos: 9</t>
  </si>
  <si>
    <t>Puertos Vulnerables: 4</t>
  </si>
  <si>
    <t>Puertos Expuestos: 6</t>
  </si>
  <si>
    <t>Puertos Vulnerables: 0</t>
  </si>
  <si>
    <t>Puertos Expuestos: 4</t>
  </si>
  <si>
    <t>Puertos Expuestos: 2</t>
  </si>
  <si>
    <t>Puertos Vulnerables: 2</t>
  </si>
  <si>
    <t>Puertos Expuestos: 3</t>
  </si>
  <si>
    <t>Puertos Expuestos: 5</t>
  </si>
  <si>
    <t>Puertos Expuestos: 8</t>
  </si>
  <si>
    <t>Puertos Expuestos: 1</t>
  </si>
  <si>
    <t>Puertos Vulnerables: 5</t>
  </si>
  <si>
    <t>Puertos Expuestos: 10</t>
  </si>
  <si>
    <t>Puertos Vulnerables: 9</t>
  </si>
  <si>
    <t>Puertos Vulnerables: 7</t>
  </si>
  <si>
    <t>Puertos Expuestos: 7</t>
  </si>
  <si>
    <t>Puentes Vulnerables: 0</t>
  </si>
  <si>
    <t>Puentes Expuestos: 3</t>
  </si>
  <si>
    <t>Puentes Expuestos: 18</t>
  </si>
  <si>
    <t>Puentes Expuestos: 10</t>
  </si>
  <si>
    <t>Puentes Expuestos: 2</t>
  </si>
  <si>
    <t>Puentes Expuestos: 4</t>
  </si>
  <si>
    <t>Puentes Expuestos: 24</t>
  </si>
  <si>
    <t>Puentes Expuestos: 1</t>
  </si>
  <si>
    <t>Puentes Expuestos: 7</t>
  </si>
  <si>
    <t>Puentes Expuestos: 8</t>
  </si>
  <si>
    <t>Puentes Vulnerables: 1</t>
  </si>
  <si>
    <t>Puentes Expuestos: 5</t>
  </si>
  <si>
    <t>Puentes Vulnerables: 4</t>
  </si>
  <si>
    <t>Puentes Expuestos: 11</t>
  </si>
  <si>
    <t>Puentes Expuestos: 9</t>
  </si>
  <si>
    <t>Puentes Expuestos: 26</t>
  </si>
  <si>
    <t>Puentes Expuestos: 17</t>
  </si>
  <si>
    <t>Puentes Vulnerables: 2</t>
  </si>
  <si>
    <t>Puentes Expuestos: 6</t>
  </si>
  <si>
    <t>Puentes Vulnerables: 3</t>
  </si>
  <si>
    <t>Establecimientos Educacionales</t>
  </si>
  <si>
    <t>Vulnerables: 1</t>
  </si>
  <si>
    <t>Bomberos y Carabineros Expuestos: 8</t>
  </si>
  <si>
    <t>Bomberos y Carabineros Vulnerables: 0</t>
  </si>
  <si>
    <t>Bomberos y Carabineros Expuestos: 4</t>
  </si>
  <si>
    <t>Bomberos y Carabineros Expuestos: 9</t>
  </si>
  <si>
    <t>Bomberos y Carabineros Vulnerables: 2</t>
  </si>
  <si>
    <t>Bomberos y Carabineros Expuestos: 7</t>
  </si>
  <si>
    <t>Bomberos y Carabineros Expuestos: 2</t>
  </si>
  <si>
    <t>Bomberos y Carabineros Expuestos: 3</t>
  </si>
  <si>
    <t>Bomberos y Carabineros Expuestos: 1</t>
  </si>
  <si>
    <t>Bomberos y Carabineros Vulnerables: 1</t>
  </si>
  <si>
    <t>Bomberos y Carabineros Expuestos: 6</t>
  </si>
  <si>
    <t>Bomberos y Carabineros Expuestos: 5</t>
  </si>
  <si>
    <t>Bomberos y Carabineros Vulnerables: 3</t>
  </si>
  <si>
    <t>Bomberos y Carabineros Expuestos: 11</t>
  </si>
  <si>
    <t>Bomberos y Carabineros Expuestos: 10</t>
  </si>
  <si>
    <t>Establecimientos de Salud Vulnerables: 0</t>
  </si>
  <si>
    <t>Establecimientos de Salud Expuestos: 8</t>
  </si>
  <si>
    <t>Establecimientos de Salud Expuestos: 4</t>
  </si>
  <si>
    <t>Establecimientos de Salud Vulnerables: 2</t>
  </si>
  <si>
    <t>Establecimientos de Salud Expuestos: 9</t>
  </si>
  <si>
    <t>Establecimientos de Salud Expuestos: 7</t>
  </si>
  <si>
    <t>Establecimientos de Salud Expuestos: 2</t>
  </si>
  <si>
    <t>Establecimientos de Salud Expuestos: 3</t>
  </si>
  <si>
    <t>Establecimientos de Salud Vulnerables: 1</t>
  </si>
  <si>
    <t>Establecimientos de Salud Expuestos: 1</t>
  </si>
  <si>
    <t>Establecimientos de Salud Expuestos: 6</t>
  </si>
  <si>
    <t>Establecimientos de Salud Expuestos: 5</t>
  </si>
  <si>
    <t>Establecimientos de Salud Expuestos: 11</t>
  </si>
  <si>
    <t>Establecimientos de Salud Expuestos: 10</t>
  </si>
  <si>
    <t>Caleta de Pescadores Vulnerables: 1</t>
  </si>
  <si>
    <t>Caleta de Pescadores Expuestas: 1</t>
  </si>
  <si>
    <t>Caleta de Pescadores Vulnerables: 0</t>
  </si>
  <si>
    <t>Caleta de Pescadores Expuestas: 32</t>
  </si>
  <si>
    <t>Caleta de Pescadores Vulnerables: 3</t>
  </si>
  <si>
    <t>Caleta de Pescadores Expuestas: 7</t>
  </si>
  <si>
    <t>Caleta de Pescadores Vulnerables: 6</t>
  </si>
  <si>
    <t>Caleta de Pescadores Expuestas: 9</t>
  </si>
  <si>
    <t>Caleta de Pescadores Expuestas: 2</t>
  </si>
  <si>
    <t>Caleta de Pescadores Vulnerables: 4</t>
  </si>
  <si>
    <t>Caleta de Pescadores Expuestas: 8</t>
  </si>
  <si>
    <t>Caleta de Pescadores Vulnerables: 2</t>
  </si>
  <si>
    <t>Caleta de Pescadores Expuestas: 3</t>
  </si>
  <si>
    <t>Caleta de Pescadores Expuestas: 19</t>
  </si>
  <si>
    <t>Caleta de Pescadores Expuestas: 6</t>
  </si>
  <si>
    <t>Caleta de Pescadores Expuestas: 4</t>
  </si>
  <si>
    <t>Caleta de Pescadores Expuestas: 5</t>
  </si>
  <si>
    <t>Caleta de Pescadores Vulnerables: 8</t>
  </si>
  <si>
    <t>Caleta de Pescadores Expuestas: 10</t>
  </si>
  <si>
    <t>Caleta de Pescadores Expuestas: 22</t>
  </si>
  <si>
    <t>Caleta de Pescadores Vulnerables: 5</t>
  </si>
  <si>
    <t>Caleta de Pescadores Expuestas: 13</t>
  </si>
  <si>
    <t>Caleta de Pescadores Vulnerables: 9</t>
  </si>
  <si>
    <t>Caleta de Pescadores Expuestas: 11</t>
  </si>
  <si>
    <t>Caleta de Pescadores</t>
  </si>
  <si>
    <t>Expuestas: 2</t>
  </si>
  <si>
    <t>Turismo y Cultura Vulnerables: 4</t>
  </si>
  <si>
    <t>Turismo y Cultura Expuestos: 8</t>
  </si>
  <si>
    <t>Turismo y Cultura Vulnerables: 0</t>
  </si>
  <si>
    <t>Turismo y Cultura Expuestos: 19</t>
  </si>
  <si>
    <t>Turismo y Cultura Vulnerables: 12</t>
  </si>
  <si>
    <t>Turismo y Cultura Expuestos: 63</t>
  </si>
  <si>
    <t>Turismo y Cultura Vulnerables: 64</t>
  </si>
  <si>
    <t>Turismo y Cultura Expuestos: 294</t>
  </si>
  <si>
    <t>Turismo y Cultura Vulnerables: 5</t>
  </si>
  <si>
    <t>Turismo y Cultura Expuestos: 34</t>
  </si>
  <si>
    <t>Turismo y Cultura Expuestos: 12</t>
  </si>
  <si>
    <t>Turismo y Cultura Expuestos: 67</t>
  </si>
  <si>
    <t>Turismo y Cultura Expuestos: 4</t>
  </si>
  <si>
    <t>Turismo y Cultura Vulnerables: 26</t>
  </si>
  <si>
    <t>Turismo y Cultura Expuestos: 211</t>
  </si>
  <si>
    <t>Turismo y Cultura Vulnerables: 2</t>
  </si>
  <si>
    <t>Turismo y Cultura Expuestos: 1</t>
  </si>
  <si>
    <t>Turismo y Cultura Expuestos: 17</t>
  </si>
  <si>
    <t>Turismo y Cultura Vulnerables: 1</t>
  </si>
  <si>
    <t>Turismo y Cultura Expuestos: 6</t>
  </si>
  <si>
    <t>Turismo y Cultura Expuestos: 2</t>
  </si>
  <si>
    <t>Turismo y Cultura Expuestos: 28</t>
  </si>
  <si>
    <t>Turismo y Cultura Expuestos: 5</t>
  </si>
  <si>
    <t>Turismo y Cultura Vulnerables: 18</t>
  </si>
  <si>
    <t>Turismo y Cultura Expuestos: 96</t>
  </si>
  <si>
    <t>Turismo y Cultura Expuestos: 152</t>
  </si>
  <si>
    <t>Turismo y Cultura Expuestos: 9</t>
  </si>
  <si>
    <t>Turismo y Cultura Expuestos: 3</t>
  </si>
  <si>
    <t>Turismo y Cultura Vulnerables: 3</t>
  </si>
  <si>
    <t>Turismo y Cultura Expuestos: 10</t>
  </si>
  <si>
    <t>Turismo y Cultura Vulnerables: 20</t>
  </si>
  <si>
    <t>Turismo y Cultura Expuestos: 32</t>
  </si>
  <si>
    <t>Turismo y Cultura Vulnerables: 14</t>
  </si>
  <si>
    <t>Turismo y Cultura Expuestos: 25</t>
  </si>
  <si>
    <t>Turismo y Cultura Expuestos: 22</t>
  </si>
  <si>
    <t>Turismo y Cultura Expuestos: 11</t>
  </si>
  <si>
    <t>Turismo y Cultura Expuestos: 27</t>
  </si>
  <si>
    <t>Turismo y Cultura Vulnerables: 15</t>
  </si>
  <si>
    <t>Turismo y Cultura Expuestos: 62</t>
  </si>
  <si>
    <t>Turismo y Cultura Vulnerables: 7</t>
  </si>
  <si>
    <t>Turismo y Cultura Expuestos: 16</t>
  </si>
  <si>
    <t>Turismo y Cultura Expuestos: 18</t>
  </si>
  <si>
    <t>Turismo y Cultura Expuestos: 29</t>
  </si>
  <si>
    <t>Turismo y Cultura Expuestos: 33</t>
  </si>
  <si>
    <t>Turismo y Cultura Expuestos: 47</t>
  </si>
  <si>
    <t>Turismo y Cultura Expuestos: 26</t>
  </si>
  <si>
    <t>Turismo y Cultura Expuestos: 250</t>
  </si>
  <si>
    <t>Turismo y Cultura Expuestos: 7</t>
  </si>
  <si>
    <t>Turismo y Cultura Expuestos: 15</t>
  </si>
  <si>
    <t>Turismo y Cultura Vulnerables: 9</t>
  </si>
  <si>
    <t>Turismo y Cultura Expuestos: 30</t>
  </si>
  <si>
    <t>Turismo y Cultura Expuestos: 13</t>
  </si>
  <si>
    <t>Turismo y Cultura Vulnerables: 10</t>
  </si>
  <si>
    <t>Turismo y Cultura Expuestos: 44</t>
  </si>
  <si>
    <t>Turismo y Cultura Expuestos: 21</t>
  </si>
  <si>
    <t>Turismo y Cultura Expuestos: 14</t>
  </si>
  <si>
    <t>Turismo y Cultura Vulnerables: 27</t>
  </si>
  <si>
    <t>Turismo y Cultura Expuestos: 70</t>
  </si>
  <si>
    <t>Turismo y Cultura Expuestos: 121</t>
  </si>
  <si>
    <t>Turismo y Cultura Expuestos: 59</t>
  </si>
  <si>
    <t>Turismo y Cultura Expuestos: 100</t>
  </si>
  <si>
    <t>Humedales Costeros Vulnerables: 1</t>
  </si>
  <si>
    <t>Humedales Costeros Expuestos: 10</t>
  </si>
  <si>
    <t>Humedales Costeros Vulnerables: 0</t>
  </si>
  <si>
    <t>Humedales Costeros Expuestos: 64</t>
  </si>
  <si>
    <t>Humedales Costeros Expuestos: 3</t>
  </si>
  <si>
    <t>Humedales Costeros Vulnerables: 18</t>
  </si>
  <si>
    <t>Humedales Costeros Expuestos: 43</t>
  </si>
  <si>
    <t>Humedales Costeros Expuestos: 48</t>
  </si>
  <si>
    <t>Humedales Costeros Vulnerables: 4</t>
  </si>
  <si>
    <t>Humedales Costeros Expuestos: 5</t>
  </si>
  <si>
    <t>Humedales Costeros Vulnerables: 2</t>
  </si>
  <si>
    <t>Humedales Costeros Expuestos: 16</t>
  </si>
  <si>
    <t>Humedales Costeros Vulnerables: 3</t>
  </si>
  <si>
    <t>Humedales Costeros Expuestos: 11</t>
  </si>
  <si>
    <t>Humedales Costeros Expuestos: 2</t>
  </si>
  <si>
    <t>Humedales Costeros Expuestos: 26</t>
  </si>
  <si>
    <t>Humedales Costeros Expuestos: 33</t>
  </si>
  <si>
    <t>Humedales Costeros Expuestos: 22</t>
  </si>
  <si>
    <t>Humedales Costeros Expuestos: 29</t>
  </si>
  <si>
    <t>Humedales Costeros Expuestos: 9</t>
  </si>
  <si>
    <t>Humedales Costeros Expuestos: 135</t>
  </si>
  <si>
    <t>Humedales Costeros Expuestos: 1</t>
  </si>
  <si>
    <t>Humedales Costeros Vulnerables: 9</t>
  </si>
  <si>
    <t>Humedales Costeros Expuestos: 13</t>
  </si>
  <si>
    <t>Humedales Costeros Expuestos: 7</t>
  </si>
  <si>
    <t>Humedales Costeros Expuestos: 6</t>
  </si>
  <si>
    <t>Humedales Costeros Expuestos: 15</t>
  </si>
  <si>
    <t>Humedales Costeros Expuestos: 4</t>
  </si>
  <si>
    <t>Humedales Costeros Expuestos: 12</t>
  </si>
  <si>
    <t>Humedales Costeros Expuestos: 14</t>
  </si>
  <si>
    <t>Humedales Costeros Vulnerables: 7</t>
  </si>
  <si>
    <t>Humedales Costeros Expuestos: 23</t>
  </si>
  <si>
    <t>Humedales Costeros Expuestos: 20</t>
  </si>
  <si>
    <t>Humedales Costeros Vulnerables: 8</t>
  </si>
  <si>
    <t>Humedales Costeros Expuestos: 8</t>
  </si>
  <si>
    <t>Humedales Costeros Expuestos: 31</t>
  </si>
  <si>
    <t>Humedales Costeros Expuestos: 27</t>
  </si>
  <si>
    <t>Humedales Costeros Expuestos: 37</t>
  </si>
  <si>
    <t>Humedales Costeros Expuestos: 39</t>
  </si>
  <si>
    <t>Humedales Costeros Expuestos: 114</t>
  </si>
  <si>
    <t>Humedales Costeros Expuestos: 18</t>
  </si>
  <si>
    <t>Humedales Costeros Vulnerables: 6</t>
  </si>
  <si>
    <t>Humedales Costeros Expuestos: 57</t>
  </si>
  <si>
    <t>Humedales Costeros Expuestos: 24</t>
  </si>
  <si>
    <t>Humedales Costeros Vulnerables: 11</t>
  </si>
  <si>
    <t>Humedales Costeros Expuestos: 53</t>
  </si>
  <si>
    <t>Humedales Costeros Expuestos: 17</t>
  </si>
  <si>
    <t>Humedales Costeros</t>
  </si>
  <si>
    <t>Humedales Costeros Expuestos:</t>
  </si>
  <si>
    <t>Playas Vulnerables: 5</t>
  </si>
  <si>
    <t>Playas Expuestas: 12</t>
  </si>
  <si>
    <t>Playas Vulnerables: 0</t>
  </si>
  <si>
    <t>Playas Expuestas: 25</t>
  </si>
  <si>
    <t>Playas Vulnerables: 6</t>
  </si>
  <si>
    <t>Playas Vulnerables: 7</t>
  </si>
  <si>
    <t>Playas Expuestas: 8</t>
  </si>
  <si>
    <t>Playas Vulnerables: 8</t>
  </si>
  <si>
    <t>Playas Expuestas: 10</t>
  </si>
  <si>
    <t>Playas Expuestas: 19</t>
  </si>
  <si>
    <t>Playas Vulnerables: 10</t>
  </si>
  <si>
    <t>Playas Expuestas: 6</t>
  </si>
  <si>
    <t>Playas Vulnerables: 14</t>
  </si>
  <si>
    <t>Playas Expuestas: 22</t>
  </si>
  <si>
    <t>Playas Vulnerables: 1</t>
  </si>
  <si>
    <t>Playas Expuestas: 2</t>
  </si>
  <si>
    <t>Playas Vulnerables: 3</t>
  </si>
  <si>
    <t>Playas Expuestas: 5</t>
  </si>
  <si>
    <t>Playas Vulnerables: 4</t>
  </si>
  <si>
    <t>Playas Expuestas: 9</t>
  </si>
  <si>
    <t>Playas Expuestas: 13</t>
  </si>
  <si>
    <t>Playas Expuestas: 7</t>
  </si>
  <si>
    <t>Playas Expuestas: 1</t>
  </si>
  <si>
    <t>Playas Vulnerables: 9</t>
  </si>
  <si>
    <t>Playas Expuestas: 15</t>
  </si>
  <si>
    <t>Playas Expuestas: 4</t>
  </si>
  <si>
    <t>Playas Expuestas: 11</t>
  </si>
  <si>
    <t>Playas Expuestas: 3</t>
  </si>
  <si>
    <t>Playas Vulnerables: 12</t>
  </si>
  <si>
    <t>Playas Vulnerables: 2</t>
  </si>
  <si>
    <t>Playas Expuestas: 14</t>
  </si>
  <si>
    <t>Playas Vulnerables: 20</t>
  </si>
  <si>
    <t>Playas Expuestas: 26</t>
  </si>
  <si>
    <t>Playas Vulnerables: 16</t>
  </si>
  <si>
    <t>Playas Expuestas: 31</t>
  </si>
  <si>
    <t>Playas Expuestas: 16</t>
  </si>
  <si>
    <t>Playas Expuestas: 29</t>
  </si>
  <si>
    <t>Playas Expuestas: 20</t>
  </si>
  <si>
    <t>Playas Vulnerables: 18</t>
  </si>
  <si>
    <t>Playas Expuestas: 33</t>
  </si>
  <si>
    <t>Personas Vulnerables</t>
  </si>
  <si>
    <t>Personas expuestas</t>
  </si>
  <si>
    <t>Superficie de balnearios vulnerables</t>
  </si>
  <si>
    <t>Zona Vulnerable comunal</t>
  </si>
  <si>
    <t>Superficie total comunal</t>
  </si>
  <si>
    <t>Superficie de zona vulnerable en zona expuesta</t>
  </si>
  <si>
    <t>Zona expuesta por comuna</t>
  </si>
  <si>
    <t>Porcentaje población expuesta</t>
  </si>
  <si>
    <t>Manzanas vulnerables en zonas expuestas</t>
  </si>
  <si>
    <t xml:space="preserve">Manzanas expuestas </t>
  </si>
  <si>
    <t>Viviendas vulnerables</t>
  </si>
  <si>
    <t>viviendas expuestas</t>
  </si>
  <si>
    <t xml:space="preserve">Puertos vulnerables </t>
  </si>
  <si>
    <t xml:space="preserve">puertos expuestos </t>
  </si>
  <si>
    <t>Puentes Vulnerables:</t>
  </si>
  <si>
    <t>Puentes Expuestos:</t>
  </si>
  <si>
    <t>Establecimientos Educacionales Expuestos</t>
  </si>
  <si>
    <t>Bomberos y Carabineros Expuestos:</t>
  </si>
  <si>
    <t>Bomberos y Carabineros Vulnerables</t>
  </si>
  <si>
    <t>Establecimientos de Salud Vulnerables</t>
  </si>
  <si>
    <t>Establecimientos de Salud Expuestos:</t>
  </si>
  <si>
    <t>Caleta de Pescadores Vulnerables:</t>
  </si>
  <si>
    <t xml:space="preserve">Caleta de Pescadores Expuestas: </t>
  </si>
  <si>
    <t>Turismo y Cultura Vulnerables:</t>
  </si>
  <si>
    <t>Turismo y Cultura Expuestos</t>
  </si>
  <si>
    <t>Humedales Costeros Vulnerables</t>
  </si>
  <si>
    <t>Humedales Costeros Expuestos</t>
  </si>
  <si>
    <t>Playas Expuestas</t>
  </si>
  <si>
    <t>Playas Vulnerables</t>
  </si>
  <si>
    <t>Principales instalaciones vulnerables en zonas expuestas al cambio climático</t>
  </si>
  <si>
    <t xml:space="preserve">Figura 8  </t>
  </si>
  <si>
    <t xml:space="preserve">Figura 9  </t>
  </si>
  <si>
    <t xml:space="preserve">Figura 10  </t>
  </si>
  <si>
    <t xml:space="preserve">Figura 11  </t>
  </si>
  <si>
    <t xml:space="preserve">Figura 13  </t>
  </si>
  <si>
    <t xml:space="preserve">Figura 15  </t>
  </si>
  <si>
    <t xml:space="preserve">Figura 16  </t>
  </si>
  <si>
    <t xml:space="preserve">Figura 17  </t>
  </si>
  <si>
    <t xml:space="preserve">Figura 18  </t>
  </si>
  <si>
    <t xml:space="preserve">Figura 19 </t>
  </si>
  <si>
    <t xml:space="preserve">Figura 20  </t>
  </si>
  <si>
    <t xml:space="preserve">Figura 21 </t>
  </si>
  <si>
    <t xml:space="preserve">Figura 22  </t>
  </si>
  <si>
    <t xml:space="preserve">Figura 23  </t>
  </si>
  <si>
    <t xml:space="preserve">Figura 24  </t>
  </si>
  <si>
    <t xml:space="preserve">Figura 26  </t>
  </si>
  <si>
    <t>Organización para la Cooperación Económica y el Desarrollo (OCDE) , 2018</t>
  </si>
  <si>
    <t>Mapa Indice de riego por cambio climático de flora y fauna según precipitación y temperatura</t>
  </si>
  <si>
    <t>Adimensional</t>
  </si>
  <si>
    <t>Número</t>
  </si>
  <si>
    <t>Miles de toneladas de CO2 equivalente</t>
  </si>
  <si>
    <t>Toneladas</t>
  </si>
  <si>
    <t>Índice (1990=100)</t>
  </si>
  <si>
    <t xml:space="preserve">Dólares </t>
  </si>
  <si>
    <t>Metros por año</t>
  </si>
  <si>
    <t>Tasa de cambio (m/año)</t>
  </si>
  <si>
    <t>unidad</t>
  </si>
  <si>
    <t>Número de marejadas</t>
  </si>
  <si>
    <t>Marejadas</t>
  </si>
  <si>
    <t>COBERTURA</t>
  </si>
  <si>
    <t xml:space="preserve">AVISO </t>
  </si>
  <si>
    <t xml:space="preserve">DIRECCION </t>
  </si>
  <si>
    <t xml:space="preserve">                                          TRAMOS</t>
  </si>
  <si>
    <t>INICIO</t>
  </si>
  <si>
    <t>TERMINO</t>
  </si>
  <si>
    <t>NW</t>
  </si>
  <si>
    <t>COQUIMBO</t>
  </si>
  <si>
    <t>LUNES</t>
  </si>
  <si>
    <t>ENERO</t>
  </si>
  <si>
    <t>PM</t>
  </si>
  <si>
    <t>MIÉRCOLES</t>
  </si>
  <si>
    <t xml:space="preserve">COQUIMBO </t>
  </si>
  <si>
    <t>GOLFO DE ARAUCO</t>
  </si>
  <si>
    <t>MARTES</t>
  </si>
  <si>
    <t>AM</t>
  </si>
  <si>
    <t>A. JUAN FERNANDEZ</t>
  </si>
  <si>
    <t>ANORMALES</t>
  </si>
  <si>
    <t>ISLA DE PASCUA</t>
  </si>
  <si>
    <t>JUEVES</t>
  </si>
  <si>
    <t xml:space="preserve">DOMINGO </t>
  </si>
  <si>
    <t>VIERNES</t>
  </si>
  <si>
    <t>LEBU</t>
  </si>
  <si>
    <t>SÁBADO</t>
  </si>
  <si>
    <t>SW</t>
  </si>
  <si>
    <t>GOLFO DE PENAS</t>
  </si>
  <si>
    <t>CORRAL</t>
  </si>
  <si>
    <t xml:space="preserve">JUEVES </t>
  </si>
  <si>
    <t>FEBRERO</t>
  </si>
  <si>
    <t>MIERCOLES</t>
  </si>
  <si>
    <t>CHAÑARAL</t>
  </si>
  <si>
    <t xml:space="preserve">MIERCOLES </t>
  </si>
  <si>
    <t xml:space="preserve">VIERNES </t>
  </si>
  <si>
    <t>MARZO</t>
  </si>
  <si>
    <t>CONSTITUCIÓN</t>
  </si>
  <si>
    <t xml:space="preserve">CONSTITUCIÓN </t>
  </si>
  <si>
    <t xml:space="preserve">MARTES </t>
  </si>
  <si>
    <t>DOMINGO</t>
  </si>
  <si>
    <t xml:space="preserve">SÁBADO </t>
  </si>
  <si>
    <t xml:space="preserve">LUNES </t>
  </si>
  <si>
    <t>ABRIL</t>
  </si>
  <si>
    <t xml:space="preserve">GOLFO DE ARAUCO </t>
  </si>
  <si>
    <t>MAYO</t>
  </si>
  <si>
    <t>JUNIO</t>
  </si>
  <si>
    <t xml:space="preserve">SW </t>
  </si>
  <si>
    <t>GOLFO PENAS</t>
  </si>
  <si>
    <t>JULIO</t>
  </si>
  <si>
    <t>SABADO</t>
  </si>
  <si>
    <t>CONSTITUCIÓN A HUASCO</t>
  </si>
  <si>
    <t>AGOSTO</t>
  </si>
  <si>
    <t xml:space="preserve">VIERNES     </t>
  </si>
  <si>
    <t xml:space="preserve">VIERNES      </t>
  </si>
  <si>
    <t xml:space="preserve">SABADO </t>
  </si>
  <si>
    <t>SEPTIEMBRE</t>
  </si>
  <si>
    <t>W</t>
  </si>
  <si>
    <t>ISLA GUAFO</t>
  </si>
  <si>
    <t>OCTUBRE</t>
  </si>
  <si>
    <t>E/SE</t>
  </si>
  <si>
    <t>MEJILLONES</t>
  </si>
  <si>
    <t>NOVIEMBRE</t>
  </si>
  <si>
    <t>DICIEMBRE</t>
  </si>
  <si>
    <t>PICHILEMU</t>
  </si>
  <si>
    <t>TALCAHUANO</t>
  </si>
  <si>
    <t>FARO CORONA</t>
  </si>
  <si>
    <t>CANAL CHACAO</t>
  </si>
  <si>
    <t>Inventario Nacional de Gases de Efecto Invernadero (INGEI), Ministerio del Medio Ambiente (MMA), 2020.</t>
  </si>
  <si>
    <t>O'Higgins</t>
  </si>
  <si>
    <t>Araucanía</t>
  </si>
  <si>
    <t>Biobío</t>
  </si>
  <si>
    <t>Metropolitana</t>
  </si>
  <si>
    <t>Tarapacá</t>
  </si>
  <si>
    <t>Los Ríos</t>
  </si>
  <si>
    <t>Atacama</t>
  </si>
  <si>
    <t>Ñuble</t>
  </si>
  <si>
    <t>Arica y Parinacota</t>
  </si>
  <si>
    <t>Magallanes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</si>
</sst>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_-;_-@_-"/>
    <numFmt numFmtId="168" formatCode="_-* #,##0.000_-;\-* #,##0.000_-;_-* &quot;-&quot;_-;_-@_-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Arial"/>
      <family val="2"/>
      <charset val="1"/>
    </font>
    <font>
      <sz val="12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19" fillId="0" borderId="0"/>
    <xf numFmtId="167" fontId="4" fillId="0" borderId="0" applyFont="0" applyFill="0" applyBorder="0" applyAlignment="0" applyProtection="0"/>
    <xf numFmtId="0" fontId="20" fillId="0" borderId="0"/>
    <xf numFmtId="0" fontId="21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/>
    <xf numFmtId="0" fontId="6" fillId="0" borderId="0" xfId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7" fillId="0" borderId="0" xfId="0" applyFont="1"/>
    <xf numFmtId="164" fontId="5" fillId="0" borderId="0" xfId="0" applyNumberFormat="1" applyFont="1"/>
    <xf numFmtId="2" fontId="5" fillId="0" borderId="0" xfId="0" applyNumberFormat="1" applyFont="1"/>
    <xf numFmtId="0" fontId="6" fillId="0" borderId="0" xfId="1" applyFill="1"/>
    <xf numFmtId="0" fontId="8" fillId="0" borderId="0" xfId="0" applyFont="1"/>
    <xf numFmtId="0" fontId="11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66" fontId="13" fillId="0" borderId="1" xfId="2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/>
    </xf>
    <xf numFmtId="166" fontId="13" fillId="2" borderId="1" xfId="2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left" vertical="center"/>
    </xf>
    <xf numFmtId="166" fontId="14" fillId="4" borderId="1" xfId="2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166" fontId="14" fillId="0" borderId="0" xfId="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165" fontId="16" fillId="2" borderId="0" xfId="2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165" fontId="16" fillId="0" borderId="0" xfId="2" applyFont="1" applyFill="1" applyBorder="1" applyAlignment="1">
      <alignment horizontal="right" vertical="center"/>
    </xf>
    <xf numFmtId="166" fontId="16" fillId="0" borderId="0" xfId="2" applyNumberFormat="1" applyFont="1" applyFill="1" applyBorder="1" applyAlignment="1">
      <alignment horizontal="right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5" borderId="1" xfId="3" applyFont="1" applyFill="1" applyBorder="1" applyAlignment="1">
      <alignment horizontal="center"/>
    </xf>
    <xf numFmtId="168" fontId="0" fillId="0" borderId="0" xfId="4" applyNumberFormat="1" applyFont="1"/>
    <xf numFmtId="167" fontId="0" fillId="0" borderId="0" xfId="4" applyFont="1"/>
    <xf numFmtId="0" fontId="0" fillId="6" borderId="0" xfId="0" applyFill="1"/>
    <xf numFmtId="4" fontId="0" fillId="6" borderId="3" xfId="0" applyNumberFormat="1" applyFill="1" applyBorder="1"/>
    <xf numFmtId="49" fontId="0" fillId="0" borderId="0" xfId="0" applyNumberFormat="1"/>
    <xf numFmtId="0" fontId="1" fillId="5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6" borderId="0" xfId="0" applyFill="1" applyAlignment="1">
      <alignment vertical="center" wrapText="1"/>
    </xf>
    <xf numFmtId="10" fontId="0" fillId="6" borderId="0" xfId="0" applyNumberFormat="1" applyFill="1" applyAlignment="1">
      <alignment vertical="center" wrapText="1"/>
    </xf>
    <xf numFmtId="9" fontId="0" fillId="6" borderId="0" xfId="0" applyNumberFormat="1" applyFill="1" applyAlignment="1">
      <alignment vertical="center" wrapText="1"/>
    </xf>
    <xf numFmtId="0" fontId="0" fillId="7" borderId="0" xfId="0" applyFill="1" applyAlignment="1">
      <alignment vertical="center" wrapText="1"/>
    </xf>
    <xf numFmtId="10" fontId="0" fillId="7" borderId="0" xfId="0" applyNumberFormat="1" applyFill="1" applyAlignment="1">
      <alignment vertical="center" wrapText="1"/>
    </xf>
    <xf numFmtId="9" fontId="0" fillId="7" borderId="0" xfId="0" applyNumberFormat="1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0" fillId="12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0" fillId="15" borderId="0" xfId="0" applyFill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" fillId="5" borderId="1" xfId="0" applyFont="1" applyFill="1" applyBorder="1"/>
    <xf numFmtId="0" fontId="2" fillId="5" borderId="1" xfId="0" applyFont="1" applyFill="1" applyBorder="1"/>
    <xf numFmtId="0" fontId="1" fillId="5" borderId="4" xfId="0" applyFont="1" applyFill="1" applyBorder="1"/>
    <xf numFmtId="0" fontId="22" fillId="16" borderId="0" xfId="6" applyFont="1" applyFill="1" applyAlignment="1">
      <alignment horizontal="center"/>
    </xf>
    <xf numFmtId="0" fontId="23" fillId="17" borderId="0" xfId="6" applyFont="1" applyFill="1" applyAlignment="1">
      <alignment horizontal="center"/>
    </xf>
    <xf numFmtId="0" fontId="21" fillId="17" borderId="0" xfId="6" applyFill="1" applyAlignment="1">
      <alignment horizontal="center"/>
    </xf>
    <xf numFmtId="0" fontId="21" fillId="17" borderId="0" xfId="6" applyFill="1"/>
    <xf numFmtId="0" fontId="21" fillId="17" borderId="0" xfId="6" applyFill="1" applyAlignment="1">
      <alignment horizontal="left"/>
    </xf>
    <xf numFmtId="0" fontId="21" fillId="18" borderId="0" xfId="6" applyFill="1"/>
    <xf numFmtId="0" fontId="21" fillId="0" borderId="0" xfId="6"/>
    <xf numFmtId="0" fontId="21" fillId="16" borderId="0" xfId="6" applyFill="1"/>
    <xf numFmtId="0" fontId="22" fillId="17" borderId="5" xfId="6" applyFont="1" applyFill="1" applyBorder="1" applyAlignment="1">
      <alignment horizontal="center"/>
    </xf>
    <xf numFmtId="0" fontId="23" fillId="17" borderId="5" xfId="6" applyFont="1" applyFill="1" applyBorder="1" applyAlignment="1">
      <alignment horizontal="center"/>
    </xf>
    <xf numFmtId="0" fontId="23" fillId="17" borderId="6" xfId="6" applyFont="1" applyFill="1" applyBorder="1" applyAlignment="1">
      <alignment horizontal="center"/>
    </xf>
    <xf numFmtId="0" fontId="23" fillId="17" borderId="6" xfId="6" applyFont="1" applyFill="1" applyBorder="1" applyAlignment="1">
      <alignment horizontal="left"/>
    </xf>
    <xf numFmtId="0" fontId="23" fillId="17" borderId="7" xfId="6" applyFont="1" applyFill="1" applyBorder="1" applyAlignment="1">
      <alignment horizontal="left"/>
    </xf>
    <xf numFmtId="0" fontId="23" fillId="17" borderId="8" xfId="6" applyFont="1" applyFill="1" applyBorder="1" applyAlignment="1">
      <alignment horizontal="left"/>
    </xf>
    <xf numFmtId="0" fontId="22" fillId="17" borderId="1" xfId="6" applyFont="1" applyFill="1" applyBorder="1" applyAlignment="1">
      <alignment horizontal="center"/>
    </xf>
    <xf numFmtId="0" fontId="23" fillId="17" borderId="1" xfId="6" applyFont="1" applyFill="1" applyBorder="1" applyAlignment="1">
      <alignment horizontal="center"/>
    </xf>
    <xf numFmtId="0" fontId="21" fillId="17" borderId="1" xfId="6" applyFill="1" applyBorder="1" applyAlignment="1">
      <alignment horizontal="center"/>
    </xf>
    <xf numFmtId="0" fontId="21" fillId="17" borderId="1" xfId="6" applyFill="1" applyBorder="1"/>
    <xf numFmtId="0" fontId="21" fillId="17" borderId="1" xfId="6" applyFill="1" applyBorder="1" applyAlignment="1">
      <alignment horizontal="left"/>
    </xf>
    <xf numFmtId="0" fontId="24" fillId="17" borderId="1" xfId="6" applyFont="1" applyFill="1" applyBorder="1" applyAlignment="1">
      <alignment horizontal="left"/>
    </xf>
    <xf numFmtId="0" fontId="24" fillId="17" borderId="1" xfId="6" applyFont="1" applyFill="1" applyBorder="1" applyAlignment="1">
      <alignment horizontal="center"/>
    </xf>
    <xf numFmtId="0" fontId="22" fillId="19" borderId="1" xfId="6" applyFont="1" applyFill="1" applyBorder="1" applyAlignment="1">
      <alignment horizontal="center"/>
    </xf>
    <xf numFmtId="0" fontId="22" fillId="20" borderId="1" xfId="6" applyFont="1" applyFill="1" applyBorder="1" applyAlignment="1">
      <alignment horizontal="center"/>
    </xf>
    <xf numFmtId="0" fontId="23" fillId="19" borderId="1" xfId="6" applyFont="1" applyFill="1" applyBorder="1" applyAlignment="1">
      <alignment horizontal="center"/>
    </xf>
    <xf numFmtId="0" fontId="21" fillId="20" borderId="1" xfId="6" applyFill="1" applyBorder="1" applyAlignment="1">
      <alignment horizontal="center"/>
    </xf>
    <xf numFmtId="0" fontId="21" fillId="20" borderId="1" xfId="6" applyFill="1" applyBorder="1"/>
    <xf numFmtId="0" fontId="21" fillId="20" borderId="1" xfId="6" applyFill="1" applyBorder="1" applyAlignment="1">
      <alignment horizontal="left"/>
    </xf>
    <xf numFmtId="0" fontId="24" fillId="20" borderId="1" xfId="6" applyFont="1" applyFill="1" applyBorder="1" applyAlignment="1">
      <alignment horizontal="left"/>
    </xf>
    <xf numFmtId="0" fontId="24" fillId="20" borderId="1" xfId="6" applyFont="1" applyFill="1" applyBorder="1" applyAlignment="1">
      <alignment horizontal="center"/>
    </xf>
    <xf numFmtId="0" fontId="25" fillId="17" borderId="1" xfId="6" applyFont="1" applyFill="1" applyBorder="1" applyAlignment="1">
      <alignment horizontal="center"/>
    </xf>
    <xf numFmtId="0" fontId="21" fillId="0" borderId="1" xfId="6" applyBorder="1" applyAlignment="1">
      <alignment horizontal="left"/>
    </xf>
    <xf numFmtId="0" fontId="24" fillId="0" borderId="1" xfId="6" applyFont="1" applyBorder="1" applyAlignment="1">
      <alignment horizontal="left"/>
    </xf>
    <xf numFmtId="0" fontId="24" fillId="0" borderId="1" xfId="6" applyFont="1" applyBorder="1" applyAlignment="1">
      <alignment horizontal="center"/>
    </xf>
    <xf numFmtId="0" fontId="26" fillId="0" borderId="1" xfId="6" applyFont="1" applyBorder="1" applyAlignment="1">
      <alignment horizontal="left"/>
    </xf>
    <xf numFmtId="0" fontId="27" fillId="17" borderId="1" xfId="6" applyFont="1" applyFill="1" applyBorder="1" applyAlignment="1">
      <alignment horizontal="center"/>
    </xf>
    <xf numFmtId="0" fontId="28" fillId="17" borderId="1" xfId="6" applyFont="1" applyFill="1" applyBorder="1" applyAlignment="1">
      <alignment horizontal="center"/>
    </xf>
    <xf numFmtId="0" fontId="27" fillId="19" borderId="1" xfId="6" applyFont="1" applyFill="1" applyBorder="1" applyAlignment="1">
      <alignment horizontal="center"/>
    </xf>
    <xf numFmtId="0" fontId="28" fillId="19" borderId="1" xfId="6" applyFont="1" applyFill="1" applyBorder="1" applyAlignment="1">
      <alignment horizontal="center"/>
    </xf>
    <xf numFmtId="0" fontId="24" fillId="16" borderId="1" xfId="6" applyFont="1" applyFill="1" applyBorder="1" applyAlignment="1">
      <alignment horizontal="left"/>
    </xf>
    <xf numFmtId="0" fontId="24" fillId="16" borderId="1" xfId="6" applyFont="1" applyFill="1" applyBorder="1" applyAlignment="1">
      <alignment horizontal="center"/>
    </xf>
    <xf numFmtId="0" fontId="29" fillId="18" borderId="1" xfId="6" applyFont="1" applyFill="1" applyBorder="1"/>
    <xf numFmtId="0" fontId="29" fillId="21" borderId="1" xfId="6" applyFont="1" applyFill="1" applyBorder="1"/>
    <xf numFmtId="0" fontId="24" fillId="18" borderId="1" xfId="6" applyFont="1" applyFill="1" applyBorder="1" applyAlignment="1">
      <alignment horizontal="justify"/>
    </xf>
    <xf numFmtId="0" fontId="22" fillId="0" borderId="1" xfId="6" applyFont="1" applyBorder="1" applyAlignment="1">
      <alignment horizontal="center"/>
    </xf>
    <xf numFmtId="0" fontId="24" fillId="17" borderId="1" xfId="6" applyFont="1" applyFill="1" applyBorder="1"/>
    <xf numFmtId="0" fontId="29" fillId="0" borderId="1" xfId="6" applyFont="1" applyBorder="1"/>
    <xf numFmtId="0" fontId="23" fillId="0" borderId="1" xfId="6" applyFont="1" applyBorder="1" applyAlignment="1">
      <alignment horizontal="center"/>
    </xf>
    <xf numFmtId="0" fontId="23" fillId="16" borderId="1" xfId="6" applyFont="1" applyFill="1" applyBorder="1" applyAlignment="1">
      <alignment horizontal="center"/>
    </xf>
    <xf numFmtId="0" fontId="21" fillId="16" borderId="1" xfId="6" applyFill="1" applyBorder="1" applyAlignment="1">
      <alignment horizontal="center"/>
    </xf>
    <xf numFmtId="0" fontId="21" fillId="16" borderId="1" xfId="6" applyFill="1" applyBorder="1"/>
    <xf numFmtId="0" fontId="21" fillId="16" borderId="1" xfId="6" applyFill="1" applyBorder="1" applyAlignment="1">
      <alignment horizontal="left"/>
    </xf>
    <xf numFmtId="0" fontId="23" fillId="20" borderId="1" xfId="6" applyFont="1" applyFill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/>
  </cellXfs>
  <cellStyles count="7">
    <cellStyle name="Hipervínculo" xfId="1" builtinId="8"/>
    <cellStyle name="Millares [0] 2" xfId="4" xr:uid="{04E498F2-A30A-43F4-948D-D732FABCFCB1}"/>
    <cellStyle name="Millares 2" xfId="2" xr:uid="{F0B512D4-72EF-47F1-B317-A96CE66CA903}"/>
    <cellStyle name="Normal" xfId="0" builtinId="0"/>
    <cellStyle name="Normal 2" xfId="5" xr:uid="{E374DE7B-DB6A-496A-B5A6-12F94522CEE1}"/>
    <cellStyle name="Normal 2 2" xfId="3" xr:uid="{6714C59A-E564-4F7A-BDFA-F4E32F4A3E6C}"/>
    <cellStyle name="Normal 3" xfId="6" xr:uid="{15B66847-F5A1-4D05-BEE2-78A382BB15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pealbino2104\Desktop\6.6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udios\Proyectos\Informacion_ambiental\Estado_MedioAmbiente\REMA\REMA%202017\Insumos\Agua\Caud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/Dropbox/2018_ingei_chile/2018_INGEI_CL/2018_SRT_CL/2016_AI_C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ED/Proyectos/CORINAIR/CRF/CRF%203.3.22/UNFCCC/CRFReporter2/Template/FromCustomer/LULUCF%20module%20-%20v%201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ED/Proyectos/CORINAIR/CRF/CRF%203.3.22/CRFReport-templateK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inca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S 6.6.1"/>
      <sheetName val="Panorama general"/>
      <sheetName val="Definiciones"/>
      <sheetName val="Descripción de datos"/>
      <sheetName val="Presentación de información"/>
      <sheetName val="Identificación de demarcaciones"/>
      <sheetName val="Calidad del agua"/>
      <sheetName val="Objetivos de calidad del agua"/>
      <sheetName val="Calidad del agua en el país"/>
      <sheetName val="Extensión del agua dulce"/>
      <sheetName val="Extensión agua dulce en país"/>
      <sheetName val="Lista de códig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Chile</v>
          </cell>
        </row>
      </sheetData>
      <sheetData sheetId="5">
        <row r="1">
          <cell r="A1" t="str">
            <v>District code</v>
          </cell>
        </row>
        <row r="2">
          <cell r="A2" t="str">
            <v>Código de demarcación</v>
          </cell>
        </row>
        <row r="3">
          <cell r="A3" t="str">
            <v xml:space="preserve">CL RMAC </v>
          </cell>
        </row>
        <row r="4">
          <cell r="A4" t="str">
            <v xml:space="preserve">CL RBIDN </v>
          </cell>
        </row>
        <row r="5">
          <cell r="A5" t="str">
            <v>CL ACAPE</v>
          </cell>
        </row>
        <row r="6">
          <cell r="A6" t="str">
            <v>CL ATISU</v>
          </cell>
        </row>
        <row r="7">
          <cell r="A7" t="str">
            <v>CL LVILS</v>
          </cell>
        </row>
        <row r="8">
          <cell r="A8" t="str">
            <v>CL LLLPO</v>
          </cell>
        </row>
      </sheetData>
      <sheetData sheetId="6">
        <row r="1">
          <cell r="B1" t="str">
            <v>Assessment period</v>
          </cell>
        </row>
        <row r="2">
          <cell r="B2" t="str">
            <v>Período de evaluación</v>
          </cell>
        </row>
        <row r="3">
          <cell r="B3" t="str">
            <v>2014-2017</v>
          </cell>
        </row>
        <row r="4">
          <cell r="B4" t="str">
            <v>2014-2016</v>
          </cell>
        </row>
        <row r="5">
          <cell r="B5" t="str">
            <v>2014-2016</v>
          </cell>
        </row>
        <row r="6">
          <cell r="B6" t="str">
            <v>2014-2016</v>
          </cell>
        </row>
        <row r="7">
          <cell r="B7" t="str">
            <v>2014-2016</v>
          </cell>
        </row>
        <row r="8">
          <cell r="B8" t="str">
            <v>2014-2016</v>
          </cell>
        </row>
      </sheetData>
      <sheetData sheetId="7" refreshError="1"/>
      <sheetData sheetId="8" refreshError="1"/>
      <sheetData sheetId="9">
        <row r="1">
          <cell r="B1" t="str">
            <v>Assessment period spatial extent</v>
          </cell>
          <cell r="G1" t="str">
            <v>Assessment period water quantity</v>
          </cell>
        </row>
        <row r="2">
          <cell r="B2" t="str">
            <v>Extensión espacial del período de evaluación</v>
          </cell>
          <cell r="G2" t="str">
            <v>Cantidad de agua en el período de evaluación</v>
          </cell>
        </row>
        <row r="3">
          <cell r="G3" t="str">
            <v>1998-1998</v>
          </cell>
        </row>
        <row r="4">
          <cell r="G4" t="str">
            <v>1999-1999</v>
          </cell>
        </row>
        <row r="7">
          <cell r="B7" t="str">
            <v>2014-2014</v>
          </cell>
          <cell r="G7" t="str">
            <v>2012-2013</v>
          </cell>
        </row>
        <row r="8">
          <cell r="B8" t="str">
            <v>2014-2014</v>
          </cell>
          <cell r="G8" t="str">
            <v>2012-2013</v>
          </cell>
        </row>
      </sheetData>
      <sheetData sheetId="10" refreshError="1"/>
      <sheetData sheetId="11">
        <row r="2">
          <cell r="D2" t="str">
            <v>Aguas abiertas</v>
          </cell>
          <cell r="I2" t="str">
            <v>Sí</v>
          </cell>
        </row>
        <row r="3">
          <cell r="A3" t="str">
            <v>AF</v>
          </cell>
          <cell r="B3" t="str">
            <v>Afghanistan</v>
          </cell>
          <cell r="D3" t="str">
            <v>Río</v>
          </cell>
          <cell r="F3" t="str">
            <v>EC</v>
          </cell>
          <cell r="H3" t="str">
            <v>μs/cm</v>
          </cell>
          <cell r="I3" t="str">
            <v>No</v>
          </cell>
        </row>
        <row r="4">
          <cell r="A4" t="str">
            <v>AX</v>
          </cell>
          <cell r="B4" t="str">
            <v>Åland Islands</v>
          </cell>
          <cell r="D4" t="str">
            <v>Aguas subterráneas</v>
          </cell>
          <cell r="F4" t="str">
            <v>pH</v>
          </cell>
          <cell r="H4" t="str">
            <v>-</v>
          </cell>
        </row>
        <row r="5">
          <cell r="A5" t="str">
            <v>AL</v>
          </cell>
          <cell r="B5" t="str">
            <v>Albania</v>
          </cell>
          <cell r="F5" t="str">
            <v>DO</v>
          </cell>
          <cell r="H5" t="str">
            <v>mg/l</v>
          </cell>
        </row>
        <row r="6">
          <cell r="A6" t="str">
            <v>DZ</v>
          </cell>
          <cell r="B6" t="str">
            <v>Algeria</v>
          </cell>
          <cell r="F6" t="str">
            <v>DIP</v>
          </cell>
          <cell r="H6" t="str">
            <v>μg/l</v>
          </cell>
        </row>
        <row r="7">
          <cell r="A7" t="str">
            <v>AS</v>
          </cell>
          <cell r="B7" t="str">
            <v>American Samoa</v>
          </cell>
          <cell r="F7" t="str">
            <v>DRP</v>
          </cell>
          <cell r="H7" t="str">
            <v>%</v>
          </cell>
        </row>
        <row r="8">
          <cell r="A8" t="str">
            <v>AD</v>
          </cell>
          <cell r="B8" t="str">
            <v>Andorra</v>
          </cell>
          <cell r="F8" t="str">
            <v>TDP</v>
          </cell>
        </row>
        <row r="9">
          <cell r="A9" t="str">
            <v>AO</v>
          </cell>
          <cell r="B9" t="str">
            <v>Angola</v>
          </cell>
          <cell r="F9" t="str">
            <v>TIP</v>
          </cell>
        </row>
        <row r="10">
          <cell r="A10" t="str">
            <v>AI</v>
          </cell>
          <cell r="B10" t="str">
            <v>Anguilla</v>
          </cell>
          <cell r="F10" t="str">
            <v>TPP</v>
          </cell>
        </row>
        <row r="11">
          <cell r="A11" t="str">
            <v>AQ</v>
          </cell>
          <cell r="B11" t="str">
            <v>Antarctica</v>
          </cell>
          <cell r="F11" t="str">
            <v>TP</v>
          </cell>
        </row>
        <row r="12">
          <cell r="A12" t="str">
            <v>AG</v>
          </cell>
          <cell r="B12" t="str">
            <v>Antigua and Barbuda</v>
          </cell>
          <cell r="F12" t="str">
            <v>TRP</v>
          </cell>
        </row>
        <row r="13">
          <cell r="A13" t="str">
            <v>AR</v>
          </cell>
          <cell r="B13" t="str">
            <v>Argentina</v>
          </cell>
          <cell r="F13" t="str">
            <v>DKN</v>
          </cell>
        </row>
        <row r="14">
          <cell r="A14" t="str">
            <v>AM</v>
          </cell>
          <cell r="B14" t="str">
            <v>Armenia</v>
          </cell>
          <cell r="F14" t="str">
            <v>DON</v>
          </cell>
        </row>
        <row r="15">
          <cell r="A15" t="str">
            <v>AW</v>
          </cell>
          <cell r="B15" t="str">
            <v>Aruba</v>
          </cell>
          <cell r="F15" t="str">
            <v>DIN</v>
          </cell>
        </row>
        <row r="16">
          <cell r="A16" t="str">
            <v>AU</v>
          </cell>
          <cell r="B16" t="str">
            <v>Australia</v>
          </cell>
          <cell r="F16" t="str">
            <v>NH3-N</v>
          </cell>
        </row>
        <row r="17">
          <cell r="A17" t="str">
            <v>AT</v>
          </cell>
          <cell r="B17" t="str">
            <v>Austria</v>
          </cell>
          <cell r="F17" t="str">
            <v>NO3-N</v>
          </cell>
        </row>
        <row r="18">
          <cell r="A18" t="str">
            <v>AZ</v>
          </cell>
          <cell r="B18" t="str">
            <v>Azerbaijan</v>
          </cell>
          <cell r="F18" t="str">
            <v>NO2-N</v>
          </cell>
        </row>
        <row r="19">
          <cell r="A19" t="str">
            <v>BS</v>
          </cell>
          <cell r="B19" t="str">
            <v>Bahamas</v>
          </cell>
          <cell r="F19" t="str">
            <v>NO3</v>
          </cell>
        </row>
        <row r="20">
          <cell r="A20" t="str">
            <v>BH</v>
          </cell>
          <cell r="B20" t="str">
            <v>Bahrain</v>
          </cell>
          <cell r="F20" t="str">
            <v>NO2</v>
          </cell>
        </row>
        <row r="21">
          <cell r="A21" t="str">
            <v>BD</v>
          </cell>
          <cell r="B21" t="str">
            <v>Bangladesh</v>
          </cell>
          <cell r="F21" t="str">
            <v>PN</v>
          </cell>
        </row>
        <row r="22">
          <cell r="A22" t="str">
            <v>BB</v>
          </cell>
          <cell r="B22" t="str">
            <v>Barbados</v>
          </cell>
          <cell r="F22" t="str">
            <v>PON</v>
          </cell>
        </row>
        <row r="23">
          <cell r="A23" t="str">
            <v>BY</v>
          </cell>
          <cell r="B23" t="str">
            <v>Belarus</v>
          </cell>
          <cell r="F23" t="str">
            <v>TAM</v>
          </cell>
        </row>
        <row r="24">
          <cell r="A24" t="str">
            <v>BE</v>
          </cell>
          <cell r="B24" t="str">
            <v>Belgium</v>
          </cell>
          <cell r="F24" t="str">
            <v>TDN</v>
          </cell>
        </row>
        <row r="25">
          <cell r="A25" t="str">
            <v>BZ</v>
          </cell>
          <cell r="B25" t="str">
            <v>Belize</v>
          </cell>
          <cell r="F25" t="str">
            <v>TKN</v>
          </cell>
        </row>
        <row r="26">
          <cell r="A26" t="str">
            <v>BJ</v>
          </cell>
          <cell r="B26" t="str">
            <v>Benin</v>
          </cell>
          <cell r="F26" t="str">
            <v>TN</v>
          </cell>
        </row>
        <row r="27">
          <cell r="A27" t="str">
            <v>BM</v>
          </cell>
          <cell r="B27" t="str">
            <v>Bermuda</v>
          </cell>
          <cell r="F27" t="str">
            <v>TON</v>
          </cell>
        </row>
        <row r="28">
          <cell r="A28" t="str">
            <v>BT</v>
          </cell>
          <cell r="B28" t="str">
            <v>Bhutan</v>
          </cell>
        </row>
        <row r="29">
          <cell r="A29" t="str">
            <v>BO</v>
          </cell>
          <cell r="B29" t="str">
            <v>Bolivia (Plurinational State of)</v>
          </cell>
        </row>
        <row r="30">
          <cell r="A30" t="str">
            <v>BQ</v>
          </cell>
          <cell r="B30" t="str">
            <v>Bonaire, Sint Eustatius and Saba</v>
          </cell>
        </row>
        <row r="31">
          <cell r="A31" t="str">
            <v>BA</v>
          </cell>
          <cell r="B31" t="str">
            <v>Bosnia and Herzegovina</v>
          </cell>
        </row>
        <row r="32">
          <cell r="A32" t="str">
            <v>BW</v>
          </cell>
          <cell r="B32" t="str">
            <v>Botswana</v>
          </cell>
        </row>
        <row r="33">
          <cell r="A33" t="str">
            <v>BV</v>
          </cell>
          <cell r="B33" t="str">
            <v>Bouvet Island</v>
          </cell>
        </row>
        <row r="34">
          <cell r="A34" t="str">
            <v>BR</v>
          </cell>
          <cell r="B34" t="str">
            <v>Brazil</v>
          </cell>
        </row>
        <row r="35">
          <cell r="A35" t="str">
            <v>IO</v>
          </cell>
          <cell r="B35" t="str">
            <v>British Indian Ocean Territory</v>
          </cell>
        </row>
        <row r="36">
          <cell r="A36" t="str">
            <v>BN</v>
          </cell>
          <cell r="B36" t="str">
            <v>Brunei Darussalam</v>
          </cell>
        </row>
        <row r="37">
          <cell r="A37" t="str">
            <v>BG</v>
          </cell>
          <cell r="B37" t="str">
            <v>Bulgaria</v>
          </cell>
        </row>
        <row r="38">
          <cell r="A38" t="str">
            <v>BF</v>
          </cell>
          <cell r="B38" t="str">
            <v>Burkina Faso</v>
          </cell>
        </row>
        <row r="39">
          <cell r="A39" t="str">
            <v>BI</v>
          </cell>
          <cell r="B39" t="str">
            <v>Burundi</v>
          </cell>
        </row>
        <row r="40">
          <cell r="A40" t="str">
            <v>CV</v>
          </cell>
          <cell r="B40" t="str">
            <v>Cabo Verde</v>
          </cell>
        </row>
        <row r="41">
          <cell r="A41" t="str">
            <v>KH</v>
          </cell>
          <cell r="B41" t="str">
            <v>Cambodia</v>
          </cell>
        </row>
        <row r="42">
          <cell r="A42" t="str">
            <v>CM</v>
          </cell>
          <cell r="B42" t="str">
            <v>Cameroon</v>
          </cell>
        </row>
        <row r="43">
          <cell r="A43" t="str">
            <v>CA</v>
          </cell>
          <cell r="B43" t="str">
            <v>Canada</v>
          </cell>
        </row>
        <row r="44">
          <cell r="A44" t="str">
            <v>KY</v>
          </cell>
          <cell r="B44" t="str">
            <v>Cayman Islands</v>
          </cell>
        </row>
        <row r="45">
          <cell r="A45" t="str">
            <v>CF</v>
          </cell>
          <cell r="B45" t="str">
            <v>Central African Republic</v>
          </cell>
        </row>
        <row r="46">
          <cell r="A46" t="str">
            <v>TD</v>
          </cell>
          <cell r="B46" t="str">
            <v>Chad</v>
          </cell>
        </row>
        <row r="47">
          <cell r="A47" t="str">
            <v>CL</v>
          </cell>
          <cell r="B47" t="str">
            <v>Chile</v>
          </cell>
        </row>
        <row r="48">
          <cell r="A48" t="str">
            <v>CN</v>
          </cell>
          <cell r="B48" t="str">
            <v>China</v>
          </cell>
        </row>
        <row r="49">
          <cell r="A49" t="str">
            <v>CX</v>
          </cell>
          <cell r="B49" t="str">
            <v>Christmas Island</v>
          </cell>
        </row>
        <row r="50">
          <cell r="A50" t="str">
            <v>CC</v>
          </cell>
          <cell r="B50" t="str">
            <v>Cocos (Keeling) Islands</v>
          </cell>
        </row>
        <row r="51">
          <cell r="A51" t="str">
            <v>CO</v>
          </cell>
          <cell r="B51" t="str">
            <v>Colombia</v>
          </cell>
        </row>
        <row r="52">
          <cell r="A52" t="str">
            <v>KM</v>
          </cell>
          <cell r="B52" t="str">
            <v>Comoros</v>
          </cell>
        </row>
        <row r="53">
          <cell r="A53" t="str">
            <v>CG</v>
          </cell>
          <cell r="B53" t="str">
            <v>Congo</v>
          </cell>
        </row>
        <row r="54">
          <cell r="A54" t="str">
            <v>CD</v>
          </cell>
          <cell r="B54" t="str">
            <v>Congo (Democratic Republic of the)</v>
          </cell>
        </row>
        <row r="55">
          <cell r="A55" t="str">
            <v>CK</v>
          </cell>
          <cell r="B55" t="str">
            <v>Cook Islands</v>
          </cell>
        </row>
        <row r="56">
          <cell r="A56" t="str">
            <v>CR</v>
          </cell>
          <cell r="B56" t="str">
            <v>Costa Rica</v>
          </cell>
        </row>
        <row r="57">
          <cell r="A57" t="str">
            <v>CI</v>
          </cell>
          <cell r="B57" t="str">
            <v>Côte d'Ivoire</v>
          </cell>
        </row>
        <row r="58">
          <cell r="A58" t="str">
            <v>HR</v>
          </cell>
          <cell r="B58" t="str">
            <v>Croatia</v>
          </cell>
        </row>
        <row r="59">
          <cell r="A59" t="str">
            <v>CU</v>
          </cell>
          <cell r="B59" t="str">
            <v>Cuba</v>
          </cell>
        </row>
        <row r="60">
          <cell r="A60" t="str">
            <v>CW</v>
          </cell>
          <cell r="B60" t="str">
            <v>Curaçao</v>
          </cell>
        </row>
        <row r="61">
          <cell r="A61" t="str">
            <v>CY</v>
          </cell>
          <cell r="B61" t="str">
            <v>Cyprus</v>
          </cell>
        </row>
        <row r="62">
          <cell r="A62" t="str">
            <v>CZ</v>
          </cell>
          <cell r="B62" t="str">
            <v>Czechia</v>
          </cell>
        </row>
        <row r="63">
          <cell r="A63" t="str">
            <v>DK</v>
          </cell>
          <cell r="B63" t="str">
            <v>Denmark</v>
          </cell>
        </row>
        <row r="64">
          <cell r="A64" t="str">
            <v>DJ</v>
          </cell>
          <cell r="B64" t="str">
            <v>Djibouti</v>
          </cell>
        </row>
        <row r="65">
          <cell r="A65" t="str">
            <v>DM</v>
          </cell>
          <cell r="B65" t="str">
            <v>Dominica</v>
          </cell>
        </row>
        <row r="66">
          <cell r="A66" t="str">
            <v>DO</v>
          </cell>
          <cell r="B66" t="str">
            <v>Dominican Republic</v>
          </cell>
        </row>
        <row r="67">
          <cell r="A67" t="str">
            <v>EC</v>
          </cell>
          <cell r="B67" t="str">
            <v>Ecuador</v>
          </cell>
        </row>
        <row r="68">
          <cell r="A68" t="str">
            <v>EG</v>
          </cell>
          <cell r="B68" t="str">
            <v>Egypt</v>
          </cell>
        </row>
        <row r="69">
          <cell r="A69" t="str">
            <v>SV</v>
          </cell>
          <cell r="B69" t="str">
            <v>El Salvador</v>
          </cell>
        </row>
        <row r="70">
          <cell r="A70" t="str">
            <v>GQ</v>
          </cell>
          <cell r="B70" t="str">
            <v>Equatorial Guinea</v>
          </cell>
        </row>
        <row r="71">
          <cell r="A71" t="str">
            <v>ER</v>
          </cell>
          <cell r="B71" t="str">
            <v>Eritrea</v>
          </cell>
        </row>
        <row r="72">
          <cell r="A72" t="str">
            <v>EE</v>
          </cell>
          <cell r="B72" t="str">
            <v>Estonia</v>
          </cell>
        </row>
        <row r="73">
          <cell r="A73" t="str">
            <v>ET</v>
          </cell>
          <cell r="B73" t="str">
            <v>Ethiopia</v>
          </cell>
        </row>
        <row r="74">
          <cell r="A74" t="str">
            <v>FK</v>
          </cell>
          <cell r="B74" t="str">
            <v>Falkland Islands (Malvinas)</v>
          </cell>
        </row>
        <row r="75">
          <cell r="A75" t="str">
            <v>FO</v>
          </cell>
          <cell r="B75" t="str">
            <v>Faroe Islands</v>
          </cell>
        </row>
        <row r="76">
          <cell r="A76" t="str">
            <v>FJ</v>
          </cell>
          <cell r="B76" t="str">
            <v>Fiji</v>
          </cell>
        </row>
        <row r="77">
          <cell r="A77" t="str">
            <v>FI</v>
          </cell>
          <cell r="B77" t="str">
            <v>Finland</v>
          </cell>
        </row>
        <row r="78">
          <cell r="A78" t="str">
            <v>FR</v>
          </cell>
          <cell r="B78" t="str">
            <v>France</v>
          </cell>
        </row>
        <row r="79">
          <cell r="A79" t="str">
            <v>GF</v>
          </cell>
          <cell r="B79" t="str">
            <v>French Guiana</v>
          </cell>
        </row>
        <row r="80">
          <cell r="A80" t="str">
            <v>PF</v>
          </cell>
          <cell r="B80" t="str">
            <v>French Polynesia</v>
          </cell>
        </row>
        <row r="81">
          <cell r="A81" t="str">
            <v>TF</v>
          </cell>
          <cell r="B81" t="str">
            <v>French Southern Territories</v>
          </cell>
        </row>
        <row r="82">
          <cell r="A82" t="str">
            <v>GA</v>
          </cell>
          <cell r="B82" t="str">
            <v>Gabon</v>
          </cell>
        </row>
        <row r="83">
          <cell r="A83" t="str">
            <v>GM</v>
          </cell>
          <cell r="B83" t="str">
            <v>Gambia</v>
          </cell>
        </row>
        <row r="84">
          <cell r="A84" t="str">
            <v>GE</v>
          </cell>
          <cell r="B84" t="str">
            <v>Georgia</v>
          </cell>
        </row>
        <row r="85">
          <cell r="A85" t="str">
            <v>DE</v>
          </cell>
          <cell r="B85" t="str">
            <v>Germany</v>
          </cell>
        </row>
        <row r="86">
          <cell r="A86" t="str">
            <v>GH</v>
          </cell>
          <cell r="B86" t="str">
            <v>Ghana</v>
          </cell>
        </row>
        <row r="87">
          <cell r="A87" t="str">
            <v>GI</v>
          </cell>
          <cell r="B87" t="str">
            <v>Gibraltar</v>
          </cell>
        </row>
        <row r="88">
          <cell r="A88" t="str">
            <v>GR</v>
          </cell>
          <cell r="B88" t="str">
            <v>Greece</v>
          </cell>
        </row>
        <row r="89">
          <cell r="A89" t="str">
            <v>GL</v>
          </cell>
          <cell r="B89" t="str">
            <v>Greenland</v>
          </cell>
        </row>
        <row r="90">
          <cell r="A90" t="str">
            <v>GD</v>
          </cell>
          <cell r="B90" t="str">
            <v>Grenada</v>
          </cell>
        </row>
        <row r="91">
          <cell r="A91" t="str">
            <v>GP</v>
          </cell>
          <cell r="B91" t="str">
            <v>Guadeloupe</v>
          </cell>
        </row>
        <row r="92">
          <cell r="A92" t="str">
            <v>GU</v>
          </cell>
          <cell r="B92" t="str">
            <v>Guam</v>
          </cell>
        </row>
        <row r="93">
          <cell r="A93" t="str">
            <v>GT</v>
          </cell>
          <cell r="B93" t="str">
            <v>Guatemala</v>
          </cell>
        </row>
        <row r="94">
          <cell r="A94" t="str">
            <v>GG</v>
          </cell>
          <cell r="B94" t="str">
            <v>Guernsey</v>
          </cell>
        </row>
        <row r="95">
          <cell r="A95" t="str">
            <v>GN</v>
          </cell>
          <cell r="B95" t="str">
            <v>Guinea</v>
          </cell>
        </row>
        <row r="96">
          <cell r="A96" t="str">
            <v>GW</v>
          </cell>
          <cell r="B96" t="str">
            <v>Guinea-Bissau</v>
          </cell>
        </row>
        <row r="97">
          <cell r="A97" t="str">
            <v>GY</v>
          </cell>
          <cell r="B97" t="str">
            <v>Guyana</v>
          </cell>
        </row>
        <row r="98">
          <cell r="A98" t="str">
            <v>HT</v>
          </cell>
          <cell r="B98" t="str">
            <v>Haiti</v>
          </cell>
        </row>
        <row r="99">
          <cell r="A99" t="str">
            <v>HM</v>
          </cell>
          <cell r="B99" t="str">
            <v>Heard Island and McDonald Islands</v>
          </cell>
        </row>
        <row r="100">
          <cell r="A100" t="str">
            <v>VA</v>
          </cell>
          <cell r="B100" t="str">
            <v>Holy See</v>
          </cell>
        </row>
        <row r="101">
          <cell r="A101" t="str">
            <v>HN</v>
          </cell>
          <cell r="B101" t="str">
            <v>Honduras</v>
          </cell>
        </row>
        <row r="102">
          <cell r="A102" t="str">
            <v>HK</v>
          </cell>
          <cell r="B102" t="str">
            <v>Hong Kong</v>
          </cell>
        </row>
        <row r="103">
          <cell r="A103" t="str">
            <v>HU</v>
          </cell>
          <cell r="B103" t="str">
            <v>Hungary</v>
          </cell>
        </row>
        <row r="104">
          <cell r="A104" t="str">
            <v>IS</v>
          </cell>
          <cell r="B104" t="str">
            <v>Iceland</v>
          </cell>
        </row>
        <row r="105">
          <cell r="A105" t="str">
            <v>IN</v>
          </cell>
          <cell r="B105" t="str">
            <v>India</v>
          </cell>
        </row>
        <row r="106">
          <cell r="A106" t="str">
            <v>ID</v>
          </cell>
          <cell r="B106" t="str">
            <v>Indonesia</v>
          </cell>
        </row>
        <row r="107">
          <cell r="A107" t="str">
            <v>IR</v>
          </cell>
          <cell r="B107" t="str">
            <v>Iran (Islamic Republic of)</v>
          </cell>
        </row>
        <row r="108">
          <cell r="A108" t="str">
            <v>IQ</v>
          </cell>
          <cell r="B108" t="str">
            <v>Iraq</v>
          </cell>
        </row>
        <row r="109">
          <cell r="A109" t="str">
            <v>IE</v>
          </cell>
          <cell r="B109" t="str">
            <v>Ireland</v>
          </cell>
        </row>
        <row r="110">
          <cell r="A110" t="str">
            <v>IM</v>
          </cell>
          <cell r="B110" t="str">
            <v>Isle of Man</v>
          </cell>
        </row>
        <row r="111">
          <cell r="A111" t="str">
            <v>IL</v>
          </cell>
          <cell r="B111" t="str">
            <v>Israel</v>
          </cell>
        </row>
        <row r="112">
          <cell r="A112" t="str">
            <v>IT</v>
          </cell>
          <cell r="B112" t="str">
            <v>Italy</v>
          </cell>
        </row>
        <row r="113">
          <cell r="A113" t="str">
            <v>JM</v>
          </cell>
          <cell r="B113" t="str">
            <v>Jamaica</v>
          </cell>
        </row>
        <row r="114">
          <cell r="A114" t="str">
            <v>JP</v>
          </cell>
          <cell r="B114" t="str">
            <v>Japan</v>
          </cell>
        </row>
        <row r="115">
          <cell r="A115" t="str">
            <v>JE</v>
          </cell>
          <cell r="B115" t="str">
            <v>Jersey</v>
          </cell>
        </row>
        <row r="116">
          <cell r="A116" t="str">
            <v>JO</v>
          </cell>
          <cell r="B116" t="str">
            <v>Jordan</v>
          </cell>
        </row>
        <row r="117">
          <cell r="A117" t="str">
            <v>KZ</v>
          </cell>
          <cell r="B117" t="str">
            <v>Kazakhstan</v>
          </cell>
        </row>
        <row r="118">
          <cell r="A118" t="str">
            <v>KE</v>
          </cell>
          <cell r="B118" t="str">
            <v>Kenya</v>
          </cell>
        </row>
        <row r="119">
          <cell r="A119" t="str">
            <v>KI</v>
          </cell>
          <cell r="B119" t="str">
            <v>Kiribati</v>
          </cell>
        </row>
        <row r="120">
          <cell r="A120" t="str">
            <v>KP</v>
          </cell>
          <cell r="B120" t="str">
            <v>Korea (Democratic People's Republic of)</v>
          </cell>
        </row>
        <row r="121">
          <cell r="A121" t="str">
            <v>KR</v>
          </cell>
          <cell r="B121" t="str">
            <v>Korea (Republic of)</v>
          </cell>
        </row>
        <row r="122">
          <cell r="A122" t="str">
            <v>KW</v>
          </cell>
          <cell r="B122" t="str">
            <v>Kuwait</v>
          </cell>
        </row>
        <row r="123">
          <cell r="A123" t="str">
            <v>KG</v>
          </cell>
          <cell r="B123" t="str">
            <v>Kyrgyzstan</v>
          </cell>
        </row>
        <row r="124">
          <cell r="A124" t="str">
            <v>LA</v>
          </cell>
          <cell r="B124" t="str">
            <v>Lao People's Democratic Republic</v>
          </cell>
        </row>
        <row r="125">
          <cell r="A125" t="str">
            <v>LV</v>
          </cell>
          <cell r="B125" t="str">
            <v>Latvia</v>
          </cell>
        </row>
        <row r="126">
          <cell r="A126" t="str">
            <v>LB</v>
          </cell>
          <cell r="B126" t="str">
            <v>Lebanon</v>
          </cell>
        </row>
        <row r="127">
          <cell r="A127" t="str">
            <v>LS</v>
          </cell>
          <cell r="B127" t="str">
            <v>Lesotho</v>
          </cell>
        </row>
        <row r="128">
          <cell r="A128" t="str">
            <v>LR</v>
          </cell>
          <cell r="B128" t="str">
            <v>Liberia</v>
          </cell>
        </row>
        <row r="129">
          <cell r="A129" t="str">
            <v>LY</v>
          </cell>
          <cell r="B129" t="str">
            <v>Libya</v>
          </cell>
        </row>
        <row r="130">
          <cell r="A130" t="str">
            <v>LI</v>
          </cell>
          <cell r="B130" t="str">
            <v>Liechtenstein</v>
          </cell>
        </row>
        <row r="131">
          <cell r="A131" t="str">
            <v>LT</v>
          </cell>
          <cell r="B131" t="str">
            <v>Lithuania</v>
          </cell>
        </row>
        <row r="132">
          <cell r="A132" t="str">
            <v>LU</v>
          </cell>
          <cell r="B132" t="str">
            <v>Luxembourg</v>
          </cell>
        </row>
        <row r="133">
          <cell r="A133" t="str">
            <v>MO</v>
          </cell>
          <cell r="B133" t="str">
            <v>Macao</v>
          </cell>
        </row>
        <row r="134">
          <cell r="A134" t="str">
            <v>MK</v>
          </cell>
          <cell r="B134" t="str">
            <v>Macedonia (the former Yugoslav Republic of)</v>
          </cell>
        </row>
        <row r="135">
          <cell r="A135" t="str">
            <v>MG</v>
          </cell>
          <cell r="B135" t="str">
            <v>Madagascar</v>
          </cell>
        </row>
        <row r="136">
          <cell r="A136" t="str">
            <v>MW</v>
          </cell>
          <cell r="B136" t="str">
            <v>Malawi</v>
          </cell>
        </row>
        <row r="137">
          <cell r="A137" t="str">
            <v>MY</v>
          </cell>
          <cell r="B137" t="str">
            <v>Malaysia</v>
          </cell>
        </row>
        <row r="138">
          <cell r="A138" t="str">
            <v>MV</v>
          </cell>
          <cell r="B138" t="str">
            <v>Maldives</v>
          </cell>
        </row>
        <row r="139">
          <cell r="A139" t="str">
            <v>ML</v>
          </cell>
          <cell r="B139" t="str">
            <v>Mali</v>
          </cell>
        </row>
        <row r="140">
          <cell r="A140" t="str">
            <v>MT</v>
          </cell>
          <cell r="B140" t="str">
            <v>Malta</v>
          </cell>
        </row>
        <row r="141">
          <cell r="A141" t="str">
            <v>MH</v>
          </cell>
          <cell r="B141" t="str">
            <v>Marshall Islands</v>
          </cell>
        </row>
        <row r="142">
          <cell r="A142" t="str">
            <v>MQ</v>
          </cell>
          <cell r="B142" t="str">
            <v>Martinique</v>
          </cell>
        </row>
        <row r="143">
          <cell r="A143" t="str">
            <v>MR</v>
          </cell>
          <cell r="B143" t="str">
            <v>Mauritania</v>
          </cell>
        </row>
        <row r="144">
          <cell r="A144" t="str">
            <v>MU</v>
          </cell>
          <cell r="B144" t="str">
            <v>Mauritius</v>
          </cell>
        </row>
        <row r="145">
          <cell r="A145" t="str">
            <v>YT</v>
          </cell>
          <cell r="B145" t="str">
            <v>Mayotte</v>
          </cell>
        </row>
        <row r="146">
          <cell r="A146" t="str">
            <v>MX</v>
          </cell>
          <cell r="B146" t="str">
            <v>Mexico</v>
          </cell>
        </row>
        <row r="147">
          <cell r="A147" t="str">
            <v>FM</v>
          </cell>
          <cell r="B147" t="str">
            <v>Micronesia (Federated States of)</v>
          </cell>
        </row>
        <row r="148">
          <cell r="A148" t="str">
            <v>MD</v>
          </cell>
          <cell r="B148" t="str">
            <v>Moldova (Republic of)</v>
          </cell>
        </row>
        <row r="149">
          <cell r="A149" t="str">
            <v>MC</v>
          </cell>
          <cell r="B149" t="str">
            <v>Monaco</v>
          </cell>
        </row>
        <row r="150">
          <cell r="A150" t="str">
            <v>MN</v>
          </cell>
          <cell r="B150" t="str">
            <v>Mongolia</v>
          </cell>
        </row>
        <row r="151">
          <cell r="A151" t="str">
            <v>ME</v>
          </cell>
          <cell r="B151" t="str">
            <v>Montenegro</v>
          </cell>
        </row>
        <row r="152">
          <cell r="A152" t="str">
            <v>MS</v>
          </cell>
          <cell r="B152" t="str">
            <v>Montserrat</v>
          </cell>
        </row>
        <row r="153">
          <cell r="A153" t="str">
            <v>MA</v>
          </cell>
          <cell r="B153" t="str">
            <v>Morocco</v>
          </cell>
        </row>
        <row r="154">
          <cell r="A154" t="str">
            <v>MZ</v>
          </cell>
          <cell r="B154" t="str">
            <v>Mozambique</v>
          </cell>
        </row>
        <row r="155">
          <cell r="A155" t="str">
            <v>MM</v>
          </cell>
          <cell r="B155" t="str">
            <v>Myanmar</v>
          </cell>
        </row>
        <row r="156">
          <cell r="A156" t="str">
            <v>NA</v>
          </cell>
          <cell r="B156" t="str">
            <v>Namibia</v>
          </cell>
        </row>
        <row r="157">
          <cell r="A157" t="str">
            <v>NR</v>
          </cell>
          <cell r="B157" t="str">
            <v>Nauru</v>
          </cell>
        </row>
        <row r="158">
          <cell r="A158" t="str">
            <v>NP</v>
          </cell>
          <cell r="B158" t="str">
            <v>Nepal</v>
          </cell>
        </row>
        <row r="159">
          <cell r="A159" t="str">
            <v>NL</v>
          </cell>
          <cell r="B159" t="str">
            <v>Netherlands</v>
          </cell>
        </row>
        <row r="160">
          <cell r="A160" t="str">
            <v>NC</v>
          </cell>
          <cell r="B160" t="str">
            <v>New Caledonia</v>
          </cell>
        </row>
        <row r="161">
          <cell r="A161" t="str">
            <v>NZ</v>
          </cell>
          <cell r="B161" t="str">
            <v>New Zealand</v>
          </cell>
        </row>
        <row r="162">
          <cell r="A162" t="str">
            <v>NI</v>
          </cell>
          <cell r="B162" t="str">
            <v>Nicaragua</v>
          </cell>
        </row>
        <row r="163">
          <cell r="A163" t="str">
            <v>NE</v>
          </cell>
          <cell r="B163" t="str">
            <v>Niger</v>
          </cell>
        </row>
        <row r="164">
          <cell r="A164" t="str">
            <v>NG</v>
          </cell>
          <cell r="B164" t="str">
            <v>Nigeria</v>
          </cell>
        </row>
        <row r="165">
          <cell r="A165" t="str">
            <v>NU</v>
          </cell>
          <cell r="B165" t="str">
            <v>Niue</v>
          </cell>
        </row>
        <row r="166">
          <cell r="A166" t="str">
            <v>NF</v>
          </cell>
          <cell r="B166" t="str">
            <v>Norfolk Island</v>
          </cell>
        </row>
        <row r="167">
          <cell r="A167" t="str">
            <v>MP</v>
          </cell>
          <cell r="B167" t="str">
            <v>Northern Mariana Islands</v>
          </cell>
        </row>
        <row r="168">
          <cell r="A168" t="str">
            <v>NO</v>
          </cell>
          <cell r="B168" t="str">
            <v>Norway</v>
          </cell>
        </row>
        <row r="169">
          <cell r="A169" t="str">
            <v>OM</v>
          </cell>
          <cell r="B169" t="str">
            <v>Oman</v>
          </cell>
        </row>
        <row r="170">
          <cell r="A170" t="str">
            <v>PK</v>
          </cell>
          <cell r="B170" t="str">
            <v>Pakistan</v>
          </cell>
        </row>
        <row r="171">
          <cell r="A171" t="str">
            <v>PW</v>
          </cell>
          <cell r="B171" t="str">
            <v>Palau</v>
          </cell>
        </row>
        <row r="172">
          <cell r="A172" t="str">
            <v>PS</v>
          </cell>
          <cell r="B172" t="str">
            <v>Palestine, State of</v>
          </cell>
        </row>
        <row r="173">
          <cell r="A173" t="str">
            <v>PA</v>
          </cell>
          <cell r="B173" t="str">
            <v>Panama</v>
          </cell>
        </row>
        <row r="174">
          <cell r="A174" t="str">
            <v>PG</v>
          </cell>
          <cell r="B174" t="str">
            <v>Papua New Guinea</v>
          </cell>
        </row>
        <row r="175">
          <cell r="A175" t="str">
            <v>PY</v>
          </cell>
          <cell r="B175" t="str">
            <v>Paraguay</v>
          </cell>
        </row>
        <row r="176">
          <cell r="A176" t="str">
            <v>PE</v>
          </cell>
          <cell r="B176" t="str">
            <v>Peru</v>
          </cell>
        </row>
        <row r="177">
          <cell r="A177" t="str">
            <v>PH</v>
          </cell>
          <cell r="B177" t="str">
            <v>Philippines</v>
          </cell>
        </row>
        <row r="178">
          <cell r="A178" t="str">
            <v>PN</v>
          </cell>
          <cell r="B178" t="str">
            <v>Pitcairn</v>
          </cell>
        </row>
        <row r="179">
          <cell r="A179" t="str">
            <v>PL</v>
          </cell>
          <cell r="B179" t="str">
            <v>Poland</v>
          </cell>
        </row>
        <row r="180">
          <cell r="A180" t="str">
            <v>PT</v>
          </cell>
          <cell r="B180" t="str">
            <v>Portugal</v>
          </cell>
        </row>
        <row r="181">
          <cell r="A181" t="str">
            <v>PR</v>
          </cell>
          <cell r="B181" t="str">
            <v>Puerto Rico</v>
          </cell>
        </row>
        <row r="182">
          <cell r="A182" t="str">
            <v>QA</v>
          </cell>
          <cell r="B182" t="str">
            <v>Qatar</v>
          </cell>
        </row>
        <row r="183">
          <cell r="A183" t="str">
            <v>RE</v>
          </cell>
          <cell r="B183" t="str">
            <v>Réunion</v>
          </cell>
        </row>
        <row r="184">
          <cell r="A184" t="str">
            <v>RO</v>
          </cell>
          <cell r="B184" t="str">
            <v>Romania</v>
          </cell>
        </row>
        <row r="185">
          <cell r="A185" t="str">
            <v>RU</v>
          </cell>
          <cell r="B185" t="str">
            <v>Russian Federation</v>
          </cell>
        </row>
        <row r="186">
          <cell r="A186" t="str">
            <v>RW</v>
          </cell>
          <cell r="B186" t="str">
            <v>Rwanda</v>
          </cell>
        </row>
        <row r="187">
          <cell r="A187" t="str">
            <v>BL</v>
          </cell>
          <cell r="B187" t="str">
            <v>Saint Barthélemy</v>
          </cell>
        </row>
        <row r="188">
          <cell r="A188" t="str">
            <v>SH</v>
          </cell>
          <cell r="B188" t="str">
            <v>Saint Helena, Ascension and Tristan da Cunha</v>
          </cell>
        </row>
        <row r="189">
          <cell r="A189" t="str">
            <v>KN</v>
          </cell>
          <cell r="B189" t="str">
            <v>Saint Kitts and Nevis</v>
          </cell>
        </row>
        <row r="190">
          <cell r="A190" t="str">
            <v>LC</v>
          </cell>
          <cell r="B190" t="str">
            <v>Saint Lucia</v>
          </cell>
        </row>
        <row r="191">
          <cell r="A191" t="str">
            <v>MF</v>
          </cell>
          <cell r="B191" t="str">
            <v>Saint Martin (French part)</v>
          </cell>
        </row>
        <row r="192">
          <cell r="A192" t="str">
            <v>PM</v>
          </cell>
          <cell r="B192" t="str">
            <v>Saint Pierre and Miquelon</v>
          </cell>
        </row>
        <row r="193">
          <cell r="A193" t="str">
            <v>VC</v>
          </cell>
          <cell r="B193" t="str">
            <v>Saint Vincent and the Grenadines</v>
          </cell>
        </row>
        <row r="194">
          <cell r="A194" t="str">
            <v>WS</v>
          </cell>
          <cell r="B194" t="str">
            <v>Samoa</v>
          </cell>
        </row>
        <row r="195">
          <cell r="A195" t="str">
            <v>SM</v>
          </cell>
          <cell r="B195" t="str">
            <v>San Marino</v>
          </cell>
        </row>
        <row r="196">
          <cell r="A196" t="str">
            <v>ST</v>
          </cell>
          <cell r="B196" t="str">
            <v>Sao Tome and Principe</v>
          </cell>
        </row>
        <row r="197">
          <cell r="A197" t="str">
            <v>SA</v>
          </cell>
          <cell r="B197" t="str">
            <v>Saudi Arabia</v>
          </cell>
        </row>
        <row r="198">
          <cell r="A198" t="str">
            <v>SN</v>
          </cell>
          <cell r="B198" t="str">
            <v>Senegal</v>
          </cell>
        </row>
        <row r="199">
          <cell r="A199" t="str">
            <v>RS</v>
          </cell>
          <cell r="B199" t="str">
            <v>Serbia</v>
          </cell>
        </row>
        <row r="200">
          <cell r="A200" t="str">
            <v>SC</v>
          </cell>
          <cell r="B200" t="str">
            <v>Seychelles</v>
          </cell>
        </row>
        <row r="201">
          <cell r="A201" t="str">
            <v>SL</v>
          </cell>
          <cell r="B201" t="str">
            <v>Sierra Leone</v>
          </cell>
        </row>
        <row r="202">
          <cell r="A202" t="str">
            <v>SG</v>
          </cell>
          <cell r="B202" t="str">
            <v>Singapore</v>
          </cell>
        </row>
        <row r="203">
          <cell r="A203" t="str">
            <v>SX</v>
          </cell>
          <cell r="B203" t="str">
            <v>Sint Maarten (Dutch part)</v>
          </cell>
        </row>
        <row r="204">
          <cell r="A204" t="str">
            <v>SK</v>
          </cell>
          <cell r="B204" t="str">
            <v>Slovakia</v>
          </cell>
        </row>
        <row r="205">
          <cell r="A205" t="str">
            <v>SI</v>
          </cell>
          <cell r="B205" t="str">
            <v>Slovenia</v>
          </cell>
        </row>
        <row r="206">
          <cell r="A206" t="str">
            <v>SB</v>
          </cell>
          <cell r="B206" t="str">
            <v>Solomon Islands</v>
          </cell>
        </row>
        <row r="207">
          <cell r="A207" t="str">
            <v>SO</v>
          </cell>
          <cell r="B207" t="str">
            <v>Somalia</v>
          </cell>
        </row>
        <row r="208">
          <cell r="A208" t="str">
            <v>ZA</v>
          </cell>
          <cell r="B208" t="str">
            <v>South Africa</v>
          </cell>
        </row>
        <row r="209">
          <cell r="A209" t="str">
            <v>GS</v>
          </cell>
          <cell r="B209" t="str">
            <v>South Georgia and the South Sandwich Islands</v>
          </cell>
        </row>
        <row r="210">
          <cell r="A210" t="str">
            <v>SS</v>
          </cell>
          <cell r="B210" t="str">
            <v>South Sudan</v>
          </cell>
        </row>
        <row r="211">
          <cell r="A211" t="str">
            <v>ES</v>
          </cell>
          <cell r="B211" t="str">
            <v>Spain</v>
          </cell>
        </row>
        <row r="212">
          <cell r="A212" t="str">
            <v>LK</v>
          </cell>
          <cell r="B212" t="str">
            <v>Sri Lanka</v>
          </cell>
        </row>
        <row r="213">
          <cell r="A213" t="str">
            <v>SD</v>
          </cell>
          <cell r="B213" t="str">
            <v>Sudan</v>
          </cell>
        </row>
        <row r="214">
          <cell r="A214" t="str">
            <v>SR</v>
          </cell>
          <cell r="B214" t="str">
            <v>Suriname</v>
          </cell>
        </row>
        <row r="215">
          <cell r="A215" t="str">
            <v>SJ</v>
          </cell>
          <cell r="B215" t="str">
            <v>Svalbard and Jan Mayen</v>
          </cell>
        </row>
        <row r="216">
          <cell r="A216" t="str">
            <v>SZ</v>
          </cell>
          <cell r="B216" t="str">
            <v>Swaziland</v>
          </cell>
        </row>
        <row r="217">
          <cell r="A217" t="str">
            <v>SE</v>
          </cell>
          <cell r="B217" t="str">
            <v>Sweden</v>
          </cell>
        </row>
        <row r="218">
          <cell r="A218" t="str">
            <v>CH</v>
          </cell>
          <cell r="B218" t="str">
            <v>Switzerland</v>
          </cell>
        </row>
        <row r="219">
          <cell r="A219" t="str">
            <v>SY</v>
          </cell>
          <cell r="B219" t="str">
            <v>Syrian Arab Republic</v>
          </cell>
        </row>
        <row r="220">
          <cell r="A220" t="str">
            <v>TW</v>
          </cell>
          <cell r="B220" t="str">
            <v>Taiwan, Province of China[a]</v>
          </cell>
        </row>
        <row r="221">
          <cell r="A221" t="str">
            <v>TJ</v>
          </cell>
          <cell r="B221" t="str">
            <v>Tajikistan</v>
          </cell>
        </row>
        <row r="222">
          <cell r="A222" t="str">
            <v>TZ</v>
          </cell>
          <cell r="B222" t="str">
            <v>Tanzania, United Republic of</v>
          </cell>
        </row>
        <row r="223">
          <cell r="A223" t="str">
            <v>TH</v>
          </cell>
          <cell r="B223" t="str">
            <v>Thailand</v>
          </cell>
        </row>
        <row r="224">
          <cell r="A224" t="str">
            <v>TL</v>
          </cell>
          <cell r="B224" t="str">
            <v>Timor-Leste</v>
          </cell>
        </row>
        <row r="225">
          <cell r="A225" t="str">
            <v>TG</v>
          </cell>
          <cell r="B225" t="str">
            <v>Togo</v>
          </cell>
        </row>
        <row r="226">
          <cell r="A226" t="str">
            <v>TK</v>
          </cell>
          <cell r="B226" t="str">
            <v>Tokelau</v>
          </cell>
        </row>
        <row r="227">
          <cell r="A227" t="str">
            <v>TO</v>
          </cell>
          <cell r="B227" t="str">
            <v>Tonga</v>
          </cell>
        </row>
        <row r="228">
          <cell r="A228" t="str">
            <v>TT</v>
          </cell>
          <cell r="B228" t="str">
            <v>Trinidad and Tobago</v>
          </cell>
        </row>
        <row r="229">
          <cell r="A229" t="str">
            <v>TN</v>
          </cell>
          <cell r="B229" t="str">
            <v>Tunisia</v>
          </cell>
        </row>
        <row r="230">
          <cell r="A230" t="str">
            <v>TR</v>
          </cell>
          <cell r="B230" t="str">
            <v>Turkey</v>
          </cell>
        </row>
        <row r="231">
          <cell r="A231" t="str">
            <v>TM</v>
          </cell>
          <cell r="B231" t="str">
            <v>Turkmenistan</v>
          </cell>
        </row>
        <row r="232">
          <cell r="A232" t="str">
            <v>TC</v>
          </cell>
          <cell r="B232" t="str">
            <v>Turks and Caicos Islands</v>
          </cell>
        </row>
        <row r="233">
          <cell r="A233" t="str">
            <v>TV</v>
          </cell>
          <cell r="B233" t="str">
            <v>Tuvalu</v>
          </cell>
        </row>
        <row r="234">
          <cell r="A234" t="str">
            <v>UG</v>
          </cell>
          <cell r="B234" t="str">
            <v>Uganda</v>
          </cell>
        </row>
        <row r="235">
          <cell r="A235" t="str">
            <v>UA</v>
          </cell>
          <cell r="B235" t="str">
            <v>Ukraine</v>
          </cell>
        </row>
        <row r="236">
          <cell r="A236" t="str">
            <v>AE</v>
          </cell>
          <cell r="B236" t="str">
            <v>United Arab Emirates</v>
          </cell>
        </row>
        <row r="237">
          <cell r="A237" t="str">
            <v>GB</v>
          </cell>
          <cell r="B237" t="str">
            <v>United Kingdom of Great Britain and Northern Ireland</v>
          </cell>
        </row>
        <row r="238">
          <cell r="A238" t="str">
            <v>US</v>
          </cell>
          <cell r="B238" t="str">
            <v>United States of America</v>
          </cell>
        </row>
        <row r="239">
          <cell r="A239" t="str">
            <v>UM</v>
          </cell>
          <cell r="B239" t="str">
            <v>United States Minor Outlying Islands</v>
          </cell>
        </row>
        <row r="240">
          <cell r="A240" t="str">
            <v>UY</v>
          </cell>
          <cell r="B240" t="str">
            <v>Uruguay</v>
          </cell>
        </row>
        <row r="241">
          <cell r="A241" t="str">
            <v>UZ</v>
          </cell>
          <cell r="B241" t="str">
            <v>Uzbekistan</v>
          </cell>
        </row>
        <row r="242">
          <cell r="A242" t="str">
            <v>VU</v>
          </cell>
          <cell r="B242" t="str">
            <v>Vanuatu</v>
          </cell>
        </row>
        <row r="243">
          <cell r="A243" t="str">
            <v>VE</v>
          </cell>
          <cell r="B243" t="str">
            <v>Venezuela (Bolivarian Republic of)</v>
          </cell>
        </row>
        <row r="244">
          <cell r="A244" t="str">
            <v>VN</v>
          </cell>
          <cell r="B244" t="str">
            <v>Viet Nam</v>
          </cell>
        </row>
        <row r="245">
          <cell r="A245" t="str">
            <v>VG</v>
          </cell>
          <cell r="B245" t="str">
            <v>Virgin Islands (British)</v>
          </cell>
        </row>
        <row r="246">
          <cell r="A246" t="str">
            <v>VI</v>
          </cell>
          <cell r="B246" t="str">
            <v>Virgin Islands (U.S.)</v>
          </cell>
        </row>
        <row r="247">
          <cell r="A247" t="str">
            <v>WF</v>
          </cell>
          <cell r="B247" t="str">
            <v>Wallis and Futuna</v>
          </cell>
        </row>
        <row r="248">
          <cell r="A248" t="str">
            <v>EH</v>
          </cell>
          <cell r="B248" t="str">
            <v>Western Sahara</v>
          </cell>
        </row>
        <row r="249">
          <cell r="A249" t="str">
            <v>YE</v>
          </cell>
          <cell r="B249" t="str">
            <v>Yemen</v>
          </cell>
        </row>
        <row r="250">
          <cell r="A250" t="str">
            <v>ZM</v>
          </cell>
          <cell r="B250" t="str">
            <v>Zambia</v>
          </cell>
        </row>
        <row r="251">
          <cell r="A251" t="str">
            <v>ZW</v>
          </cell>
          <cell r="B251" t="str">
            <v>Zimbabwe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udales"/>
      <sheetName val="Tabla IA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Estructura"/>
      <sheetName val="Dia_Est"/>
      <sheetName val="Contactos"/>
      <sheetName val="Ciclo"/>
      <sheetName val="Proceso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Si</v>
          </cell>
        </row>
        <row r="3">
          <cell r="A3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NIR-1"/>
      <sheetName val="NIR-2"/>
      <sheetName val="NIR-3"/>
      <sheetName val="5(KP)"/>
      <sheetName val="5(KP-I)A.1.1"/>
      <sheetName val="5(KP-I)A.1.2"/>
      <sheetName val="5(KP-I)A.1.3"/>
      <sheetName val="5(KP-I)A.2."/>
      <sheetName val="5(KP-I)A.2.1"/>
      <sheetName val="5(KP-I)B.1"/>
      <sheetName val="5(KP-I)B.2"/>
      <sheetName val="5(KP-I)B.3"/>
      <sheetName val="5(KP-I)B.4"/>
      <sheetName val="5(KP-II)1"/>
      <sheetName val="5(KP-II)2"/>
      <sheetName val="5(KP-II)3"/>
      <sheetName val="5(KP-II)4"/>
      <sheetName val="5(KP-II)5"/>
      <sheetName val="Accounting"/>
      <sheetName val="ReporterHelpSheet"/>
    </sheetNames>
    <sheetDataSet>
      <sheetData sheetId="0"/>
      <sheetData sheetId="1"/>
      <sheetData sheetId="2"/>
      <sheetData sheetId="3">
        <row r="8">
          <cell r="C8" t="str">
            <v>Forest land remaining forest land</v>
          </cell>
          <cell r="D8" t="str">
            <v>Yes</v>
          </cell>
          <cell r="E8">
            <v>0</v>
          </cell>
          <cell r="F8">
            <v>0</v>
          </cell>
        </row>
        <row r="9">
          <cell r="C9" t="str">
            <v>Conversion to forest land</v>
          </cell>
          <cell r="D9" t="str">
            <v>Yes</v>
          </cell>
          <cell r="E9">
            <v>0</v>
          </cell>
          <cell r="F9">
            <v>0</v>
          </cell>
        </row>
        <row r="10">
          <cell r="C10" t="str">
            <v>Croplands remaining croplands, Conversion to grassland, Conversion to settlements</v>
          </cell>
          <cell r="D10" t="str">
            <v>Yes</v>
          </cell>
          <cell r="E10">
            <v>0</v>
          </cell>
          <cell r="F10" t="str">
            <v>CM contribution as a whole is bigger than the smallest UNFCCC key category, which could not be true for each associated LULUCF categories separately.</v>
          </cell>
        </row>
        <row r="11">
          <cell r="C11" t="str">
            <v>Conversion to settlements</v>
          </cell>
          <cell r="D11" t="str">
            <v>No</v>
          </cell>
          <cell r="E11">
            <v>0</v>
          </cell>
          <cell r="F11" t="str">
            <v>Forest land converted to settlements.</v>
          </cell>
        </row>
        <row r="12">
          <cell r="C12" t="str">
            <v>Forest land remaining forest land</v>
          </cell>
          <cell r="D12" t="str">
            <v>No</v>
          </cell>
          <cell r="E12">
            <v>0</v>
          </cell>
          <cell r="F12" t="str">
            <v>Emissions from Wildfires.</v>
          </cell>
        </row>
        <row r="13">
          <cell r="C13" t="str">
            <v>Forest land remaining forest land</v>
          </cell>
          <cell r="D13" t="str">
            <v>No</v>
          </cell>
          <cell r="E13">
            <v>0</v>
          </cell>
          <cell r="F13" t="str">
            <v>Emissions from Wildfires.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me"/>
      <sheetName val="BD_diaria"/>
      <sheetName val="BD_horaria"/>
      <sheetName val="Normas"/>
      <sheetName val="TD--&gt;"/>
      <sheetName val="TD-Tablas (2)"/>
      <sheetName val="TD-Tablas"/>
      <sheetName val="TD-Graficos_dia"/>
      <sheetName val="TD-Gráfico_Horario"/>
      <sheetName val="TD-Hr"/>
      <sheetName val="Hoja7"/>
      <sheetName val="Hoja4"/>
      <sheetName val="TD-Graficos"/>
      <sheetName val="BoxPlot--&gt;"/>
      <sheetName val="PM2.5_dia"/>
      <sheetName val="NO2_dia"/>
      <sheetName val="SO2_dia"/>
      <sheetName val="SO2_hr"/>
      <sheetName val="O3_hr"/>
      <sheetName val="Evolucion--&gt;"/>
      <sheetName val="PM10"/>
      <sheetName val="PM2.5(promedio)"/>
      <sheetName val="PM2.5(percentil 98)"/>
      <sheetName val="Comparación  AVG SPSS vs SQLSRV"/>
      <sheetName val="GEC--&gt;"/>
      <sheetName val="PM2.5  "/>
      <sheetName val="PM10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B36CB-D906-4EA8-8D3D-ABFB6086CC41}">
  <dimension ref="A1:G27"/>
  <sheetViews>
    <sheetView tabSelected="1" zoomScale="82" zoomScaleNormal="82" workbookViewId="0">
      <selection activeCell="D10" sqref="D10"/>
    </sheetView>
  </sheetViews>
  <sheetFormatPr baseColWidth="10" defaultRowHeight="14.4" x14ac:dyDescent="0.3"/>
  <cols>
    <col min="1" max="1" width="19.77734375" customWidth="1"/>
    <col min="2" max="2" width="17.109375" customWidth="1"/>
    <col min="3" max="3" width="12.109375" customWidth="1"/>
    <col min="4" max="4" width="87.77734375" customWidth="1"/>
    <col min="5" max="5" width="67.21875" customWidth="1"/>
    <col min="6" max="6" width="30" customWidth="1"/>
    <col min="7" max="7" width="52.21875" customWidth="1"/>
  </cols>
  <sheetData>
    <row r="1" spans="1:7" x14ac:dyDescent="0.3">
      <c r="A1" s="65" t="s">
        <v>0</v>
      </c>
      <c r="B1" s="65" t="s">
        <v>1</v>
      </c>
      <c r="C1" s="65" t="s">
        <v>2</v>
      </c>
      <c r="D1" s="66" t="s">
        <v>3</v>
      </c>
      <c r="E1" s="66" t="s">
        <v>4</v>
      </c>
      <c r="F1" s="66" t="s">
        <v>5</v>
      </c>
      <c r="G1" s="66" t="s">
        <v>6</v>
      </c>
    </row>
    <row r="2" spans="1:7" x14ac:dyDescent="0.3">
      <c r="A2" t="s">
        <v>18</v>
      </c>
      <c r="B2" t="s">
        <v>19</v>
      </c>
      <c r="C2" t="s">
        <v>17</v>
      </c>
      <c r="D2" t="s">
        <v>7</v>
      </c>
      <c r="E2" s="12" t="s">
        <v>53</v>
      </c>
      <c r="F2" t="s">
        <v>781</v>
      </c>
      <c r="G2" t="s">
        <v>16</v>
      </c>
    </row>
    <row r="3" spans="1:7" x14ac:dyDescent="0.3">
      <c r="A3" t="s">
        <v>18</v>
      </c>
      <c r="B3" t="s">
        <v>19</v>
      </c>
      <c r="C3" t="s">
        <v>17</v>
      </c>
      <c r="D3" t="s">
        <v>7</v>
      </c>
      <c r="E3" s="12" t="s">
        <v>54</v>
      </c>
      <c r="F3" t="s">
        <v>781</v>
      </c>
      <c r="G3" t="s">
        <v>16</v>
      </c>
    </row>
    <row r="4" spans="1:7" x14ac:dyDescent="0.3">
      <c r="A4" t="s">
        <v>18</v>
      </c>
      <c r="B4" t="s">
        <v>19</v>
      </c>
      <c r="C4" t="s">
        <v>22</v>
      </c>
      <c r="D4" t="s">
        <v>7</v>
      </c>
      <c r="E4" s="12" t="s">
        <v>53</v>
      </c>
      <c r="F4" t="s">
        <v>781</v>
      </c>
      <c r="G4" t="s">
        <v>16</v>
      </c>
    </row>
    <row r="5" spans="1:7" x14ac:dyDescent="0.3">
      <c r="A5" t="s">
        <v>18</v>
      </c>
      <c r="B5" t="s">
        <v>19</v>
      </c>
      <c r="C5" t="s">
        <v>22</v>
      </c>
      <c r="D5" t="s">
        <v>7</v>
      </c>
      <c r="E5" s="12" t="s">
        <v>54</v>
      </c>
      <c r="F5" t="s">
        <v>781</v>
      </c>
      <c r="G5" t="s">
        <v>16</v>
      </c>
    </row>
    <row r="6" spans="1:7" x14ac:dyDescent="0.3">
      <c r="A6" t="s">
        <v>18</v>
      </c>
      <c r="B6" t="s">
        <v>19</v>
      </c>
      <c r="C6" t="s">
        <v>21</v>
      </c>
      <c r="D6" t="s">
        <v>8</v>
      </c>
      <c r="E6" s="4" t="s">
        <v>146</v>
      </c>
      <c r="F6" t="s">
        <v>781</v>
      </c>
      <c r="G6" t="s">
        <v>16</v>
      </c>
    </row>
    <row r="7" spans="1:7" x14ac:dyDescent="0.3">
      <c r="A7" t="s">
        <v>18</v>
      </c>
      <c r="B7" t="s">
        <v>19</v>
      </c>
      <c r="C7" t="s">
        <v>20</v>
      </c>
      <c r="D7" t="s">
        <v>9</v>
      </c>
      <c r="E7" s="4" t="s">
        <v>145</v>
      </c>
      <c r="F7" t="s">
        <v>781</v>
      </c>
      <c r="G7" t="s">
        <v>16</v>
      </c>
    </row>
    <row r="8" spans="1:7" x14ac:dyDescent="0.3">
      <c r="A8" t="s">
        <v>18</v>
      </c>
      <c r="B8" t="s">
        <v>19</v>
      </c>
      <c r="C8" t="s">
        <v>2536</v>
      </c>
      <c r="D8" t="s">
        <v>10</v>
      </c>
      <c r="E8" s="4" t="s">
        <v>147</v>
      </c>
      <c r="F8" t="s">
        <v>781</v>
      </c>
      <c r="G8" t="s">
        <v>16</v>
      </c>
    </row>
    <row r="9" spans="1:7" x14ac:dyDescent="0.3">
      <c r="A9" t="s">
        <v>18</v>
      </c>
      <c r="B9" t="s">
        <v>19</v>
      </c>
      <c r="C9" t="s">
        <v>2537</v>
      </c>
      <c r="D9" t="s">
        <v>11</v>
      </c>
      <c r="E9" s="4" t="s">
        <v>148</v>
      </c>
      <c r="F9" t="s">
        <v>781</v>
      </c>
      <c r="G9" t="s">
        <v>39</v>
      </c>
    </row>
    <row r="10" spans="1:7" x14ac:dyDescent="0.3">
      <c r="A10" t="s">
        <v>18</v>
      </c>
      <c r="B10" t="s">
        <v>19</v>
      </c>
      <c r="C10" t="s">
        <v>2538</v>
      </c>
      <c r="D10" t="s">
        <v>12</v>
      </c>
      <c r="E10" s="4" t="s">
        <v>1457</v>
      </c>
      <c r="F10" t="s">
        <v>1459</v>
      </c>
      <c r="G10" t="s">
        <v>16</v>
      </c>
    </row>
    <row r="11" spans="1:7" x14ac:dyDescent="0.3">
      <c r="A11" t="s">
        <v>18</v>
      </c>
      <c r="B11" t="s">
        <v>23</v>
      </c>
      <c r="C11" t="s">
        <v>2539</v>
      </c>
      <c r="D11" t="s">
        <v>13</v>
      </c>
      <c r="E11" s="4" t="s">
        <v>177</v>
      </c>
      <c r="F11" t="s">
        <v>783</v>
      </c>
      <c r="G11" t="s">
        <v>16</v>
      </c>
    </row>
    <row r="12" spans="1:7" x14ac:dyDescent="0.3">
      <c r="A12" t="s">
        <v>18</v>
      </c>
      <c r="B12" t="s">
        <v>23</v>
      </c>
      <c r="C12" t="s">
        <v>24</v>
      </c>
      <c r="D12" t="s">
        <v>14</v>
      </c>
      <c r="E12" s="4" t="s">
        <v>177</v>
      </c>
      <c r="F12" t="s">
        <v>783</v>
      </c>
      <c r="G12" t="s">
        <v>16</v>
      </c>
    </row>
    <row r="13" spans="1:7" x14ac:dyDescent="0.3">
      <c r="A13" t="s">
        <v>18</v>
      </c>
      <c r="B13" t="s">
        <v>23</v>
      </c>
      <c r="C13" t="s">
        <v>2540</v>
      </c>
      <c r="D13" t="s">
        <v>29</v>
      </c>
      <c r="E13" s="4" t="s">
        <v>177</v>
      </c>
      <c r="F13" t="s">
        <v>783</v>
      </c>
      <c r="G13" t="s">
        <v>26</v>
      </c>
    </row>
    <row r="14" spans="1:7" x14ac:dyDescent="0.3">
      <c r="A14" t="s">
        <v>18</v>
      </c>
      <c r="B14" t="s">
        <v>23</v>
      </c>
      <c r="C14" t="s">
        <v>25</v>
      </c>
      <c r="D14" t="s">
        <v>30</v>
      </c>
      <c r="E14" s="4" t="s">
        <v>177</v>
      </c>
      <c r="F14" t="s">
        <v>783</v>
      </c>
      <c r="G14" t="s">
        <v>16</v>
      </c>
    </row>
    <row r="15" spans="1:7" x14ac:dyDescent="0.3">
      <c r="A15" t="s">
        <v>18</v>
      </c>
      <c r="B15" t="s">
        <v>23</v>
      </c>
      <c r="C15" t="s">
        <v>2541</v>
      </c>
      <c r="D15" t="s">
        <v>15</v>
      </c>
      <c r="E15" s="4" t="s">
        <v>149</v>
      </c>
      <c r="F15" t="s">
        <v>783</v>
      </c>
      <c r="G15" t="s">
        <v>16</v>
      </c>
    </row>
    <row r="16" spans="1:7" x14ac:dyDescent="0.3">
      <c r="A16" t="s">
        <v>27</v>
      </c>
      <c r="B16" t="s">
        <v>28</v>
      </c>
      <c r="C16" t="s">
        <v>2542</v>
      </c>
      <c r="D16" t="s">
        <v>1458</v>
      </c>
      <c r="E16" s="4" t="s">
        <v>177</v>
      </c>
      <c r="F16" t="s">
        <v>783</v>
      </c>
      <c r="G16" t="s">
        <v>16</v>
      </c>
    </row>
    <row r="17" spans="1:7" x14ac:dyDescent="0.3">
      <c r="A17" t="s">
        <v>27</v>
      </c>
      <c r="B17" t="s">
        <v>31</v>
      </c>
      <c r="C17" t="s">
        <v>2543</v>
      </c>
      <c r="D17" t="s">
        <v>32</v>
      </c>
      <c r="E17" s="4" t="s">
        <v>2553</v>
      </c>
      <c r="F17" t="s">
        <v>2554</v>
      </c>
      <c r="G17" t="s">
        <v>33</v>
      </c>
    </row>
    <row r="18" spans="1:7" x14ac:dyDescent="0.3">
      <c r="A18" t="s">
        <v>27</v>
      </c>
      <c r="B18" t="s">
        <v>36</v>
      </c>
      <c r="C18" t="s">
        <v>2544</v>
      </c>
      <c r="D18" t="s">
        <v>34</v>
      </c>
      <c r="E18" s="4" t="s">
        <v>2535</v>
      </c>
      <c r="F18" t="s">
        <v>2555</v>
      </c>
      <c r="G18" t="s">
        <v>35</v>
      </c>
    </row>
    <row r="19" spans="1:7" x14ac:dyDescent="0.3">
      <c r="A19" t="s">
        <v>27</v>
      </c>
      <c r="B19" t="s">
        <v>36</v>
      </c>
      <c r="C19" t="s">
        <v>2545</v>
      </c>
      <c r="D19" t="s">
        <v>37</v>
      </c>
      <c r="E19" s="4" t="s">
        <v>1450</v>
      </c>
      <c r="F19" t="s">
        <v>2560</v>
      </c>
      <c r="G19" t="s">
        <v>35</v>
      </c>
    </row>
    <row r="20" spans="1:7" x14ac:dyDescent="0.3">
      <c r="A20" t="s">
        <v>27</v>
      </c>
      <c r="B20" t="s">
        <v>36</v>
      </c>
      <c r="C20" t="s">
        <v>2546</v>
      </c>
      <c r="D20" s="1" t="s">
        <v>38</v>
      </c>
      <c r="E20" s="4" t="s">
        <v>2564</v>
      </c>
      <c r="F20" t="s">
        <v>2563</v>
      </c>
      <c r="G20" t="s">
        <v>39</v>
      </c>
    </row>
    <row r="21" spans="1:7" x14ac:dyDescent="0.3">
      <c r="A21" t="s">
        <v>44</v>
      </c>
      <c r="B21" t="s">
        <v>42</v>
      </c>
      <c r="C21" t="s">
        <v>2547</v>
      </c>
      <c r="D21" t="s">
        <v>40</v>
      </c>
      <c r="E21" s="4" t="s">
        <v>150</v>
      </c>
      <c r="F21" t="s">
        <v>2556</v>
      </c>
      <c r="G21" t="s">
        <v>2630</v>
      </c>
    </row>
    <row r="22" spans="1:7" x14ac:dyDescent="0.3">
      <c r="A22" t="s">
        <v>44</v>
      </c>
      <c r="B22" t="s">
        <v>43</v>
      </c>
      <c r="C22" t="s">
        <v>2548</v>
      </c>
      <c r="D22" t="s">
        <v>41</v>
      </c>
      <c r="E22" s="4" t="s">
        <v>151</v>
      </c>
      <c r="F22" t="s">
        <v>2556</v>
      </c>
      <c r="G22" t="s">
        <v>2630</v>
      </c>
    </row>
    <row r="23" spans="1:7" x14ac:dyDescent="0.3">
      <c r="A23" t="s">
        <v>44</v>
      </c>
      <c r="B23" t="s">
        <v>43</v>
      </c>
      <c r="C23" t="s">
        <v>2549</v>
      </c>
      <c r="D23" t="s">
        <v>45</v>
      </c>
      <c r="E23" s="4" t="s">
        <v>202</v>
      </c>
      <c r="F23" t="s">
        <v>2558</v>
      </c>
      <c r="G23" t="s">
        <v>2630</v>
      </c>
    </row>
    <row r="24" spans="1:7" x14ac:dyDescent="0.3">
      <c r="A24" t="s">
        <v>44</v>
      </c>
      <c r="B24" t="s">
        <v>43</v>
      </c>
      <c r="C24" t="s">
        <v>2550</v>
      </c>
      <c r="D24" t="s">
        <v>46</v>
      </c>
      <c r="E24" s="4" t="s">
        <v>151</v>
      </c>
      <c r="F24" t="s">
        <v>2556</v>
      </c>
      <c r="G24" t="s">
        <v>2630</v>
      </c>
    </row>
    <row r="25" spans="1:7" x14ac:dyDescent="0.3">
      <c r="A25" t="s">
        <v>44</v>
      </c>
      <c r="B25" t="s">
        <v>43</v>
      </c>
      <c r="C25" t="s">
        <v>2550</v>
      </c>
      <c r="D25" t="s">
        <v>46</v>
      </c>
      <c r="E25" s="4" t="s">
        <v>1452</v>
      </c>
      <c r="F25" t="s">
        <v>2559</v>
      </c>
      <c r="G25" t="s">
        <v>2552</v>
      </c>
    </row>
    <row r="26" spans="1:7" x14ac:dyDescent="0.3">
      <c r="A26" t="s">
        <v>47</v>
      </c>
      <c r="B26" t="s">
        <v>48</v>
      </c>
      <c r="C26" t="s">
        <v>2551</v>
      </c>
      <c r="D26" t="s">
        <v>49</v>
      </c>
      <c r="E26" s="4" t="s">
        <v>779</v>
      </c>
      <c r="F26" t="s">
        <v>2557</v>
      </c>
      <c r="G26" t="s">
        <v>50</v>
      </c>
    </row>
    <row r="27" spans="1:7" x14ac:dyDescent="0.3">
      <c r="A27" t="s">
        <v>47</v>
      </c>
      <c r="B27" t="s">
        <v>48</v>
      </c>
      <c r="C27" t="s">
        <v>51</v>
      </c>
      <c r="D27" t="s">
        <v>52</v>
      </c>
      <c r="E27" s="4" t="s">
        <v>779</v>
      </c>
      <c r="F27" t="s">
        <v>2557</v>
      </c>
      <c r="G27" t="s">
        <v>50</v>
      </c>
    </row>
  </sheetData>
  <phoneticPr fontId="3" type="noConversion"/>
  <hyperlinks>
    <hyperlink ref="E6" location="IndiceOlaCalor!A1" display="Olas de calor a nivel nacional y por zona, por temporada" xr:uid="{8B331A0F-F6FE-4690-AFC7-96CDF8457EC3}"/>
    <hyperlink ref="E7" location="NochesCálidas!A1" display="Noches cálidas a nivel nacional y por zonas" xr:uid="{8390825F-F65F-4751-94AA-A658CFF35360}"/>
    <hyperlink ref="E8" location="Heladas!A1" display="Heladas a nivel nacional y por zonas" xr:uid="{E7CB1AB0-F994-4059-B4BD-B3B11271B26D}"/>
    <hyperlink ref="E2" location="DatosTmin!A1" display="Temperatura mínima a nivel nacional y en zonas del país" xr:uid="{03C8FC82-47DA-4D48-9C48-B3A4800A6A22}"/>
    <hyperlink ref="E3" location="DatosTmax!A1" display="Temperatura máxima a nivel nacional y en zonas del país" xr:uid="{069F8C12-0E45-4191-ABD5-6FFB53024E8D}"/>
    <hyperlink ref="E4" location="DatosTmin!A1" display="Temperatura mínima a nivel nacional y en zonas del país" xr:uid="{E4E11BBB-582C-4654-B4D7-60C46C6F303D}"/>
    <hyperlink ref="E5" location="DatosTmax!A1" display="Temperatura máxima a nivel nacional y en zonas del país" xr:uid="{54273F99-1CA3-4D43-88EE-2FC92D446DF0}"/>
    <hyperlink ref="E13" location="DatosPrec!A1" display="Precipitaciones" xr:uid="{049BFA89-B37E-44FC-A485-87C1A99881B4}"/>
    <hyperlink ref="E14" location="DatosPrec!A1" display="Precipitaciones" xr:uid="{30E106A3-C965-4A3E-802F-74BA824312C5}"/>
    <hyperlink ref="E15" location="'Prec.Extrema99%'!A1" display="Precipitación extrema según zona del país" xr:uid="{07A0AA60-4DD5-44B2-9183-B49564176485}"/>
    <hyperlink ref="E21" location="GEI!A1" display=" Emisiones netas de gases de efecto invernadero (GEI) por tipo de gas" xr:uid="{CE2A87B9-39A3-4D3F-91E1-D9C9794F3890}"/>
    <hyperlink ref="E22" location="GEI!A1" display="Emisiones netas de gases de efecto invernadero (GEI) por sector IPCC" xr:uid="{48287129-DE0B-48A7-B638-7E0FC6A2E345}"/>
    <hyperlink ref="E23" location="GEI!A1" display="Índice de intensidad de emisiones GEI, Producto Interno Bruto (PIB) y población" xr:uid="{5C6509E6-95A6-4893-9C8F-BD97A1FB1B38}"/>
    <hyperlink ref="E26" location="'Impuestos verdes'!A1" display="Establecimientos afectos al pago de impuestos verdes" xr:uid="{FF8BB5CE-4F19-46E8-8125-F5AF2E123B07}"/>
    <hyperlink ref="E27" location="'Impuestos verdes'!A1" display="Establecimientos afectos al pago de impuestos verdes" xr:uid="{0F9EB999-0A30-475F-8929-AC06F18473C9}"/>
    <hyperlink ref="E9" location="T°_supmar!A1" display="Temperatura superficial promedio del mar en estaciones de monitoreo seleccionadas" xr:uid="{AFC208B9-E081-44D2-8F3F-B28C2D48649F}"/>
    <hyperlink ref="E11" location="DatosPrec!A1" display="Precipitaciones" xr:uid="{878EE38E-E4D4-4896-9598-A70998F7202B}"/>
    <hyperlink ref="E12" location="DatosPrec!A1" display="Precipitaciones" xr:uid="{1AE0B873-A1D0-4D68-9417-04C5BA432E5A}"/>
    <hyperlink ref="E17" location="'Índice de riego CC'!A1" display="Mapa der índice de riego por cambio climático de flora y fauna según Precipitación y temperatura" xr:uid="{303334D7-092F-4B87-B278-01BDEE6ADEA0}"/>
    <hyperlink ref="E19" location="'Estado erosión playas'!A1" display="Estado de erosión, estabilidad o acreción de Playas." xr:uid="{8ABDC6BA-4099-4837-8E6B-871135E0A6BD}"/>
    <hyperlink ref="E25" location="'PIB PPP'!A1" display="Producto Interno Bruto(PIB PPP)" xr:uid="{9B49B323-F491-4040-A9CB-AC23F565C469}"/>
    <hyperlink ref="E10" location="Isoterma0!A1" display="Isoterma cero en lugares seleccionados del país" xr:uid="{5CD1B953-E5D2-4D18-94AA-47AA25336B11}"/>
    <hyperlink ref="E16" location="DatosPrec!A1" display="Precipitaciones" xr:uid="{DEE6F330-B927-4413-A1A3-CB235FA6A7E4}"/>
    <hyperlink ref="E18" location="Vulnerabilidad_costas!A1" display="Principales instalaciones vulnerables en zonas expuestas al cambio climático" xr:uid="{DB9ED5AD-A075-4ADD-9CAC-7E4BA3B4D2C0}"/>
    <hyperlink ref="E20" location="Marejadas!A1" display="Marejadas" xr:uid="{5C0B2182-A042-4BBB-889E-91DD741CD419}"/>
    <hyperlink ref="E24" location="GEI!A1" display="Emisiones netas de gases de efecto invernadero (GEI) por sector IPCC" xr:uid="{88F75DD0-CC33-451F-987C-B7289740DC24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9F0D-244A-4219-809E-F10AF7C98C43}">
  <sheetPr>
    <tabColor theme="4" tint="0.79998168889431442"/>
  </sheetPr>
  <dimension ref="A1:U6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" sqref="H1"/>
    </sheetView>
  </sheetViews>
  <sheetFormatPr baseColWidth="10" defaultRowHeight="14.4" x14ac:dyDescent="0.3"/>
  <cols>
    <col min="1" max="1" width="6.77734375" customWidth="1"/>
  </cols>
  <sheetData>
    <row r="1" spans="1:21" ht="15.6" x14ac:dyDescent="0.3">
      <c r="A1" s="122" t="s">
        <v>178</v>
      </c>
    </row>
    <row r="3" spans="1:21" x14ac:dyDescent="0.3">
      <c r="B3" s="2" t="s">
        <v>55</v>
      </c>
      <c r="C3" s="2" t="s">
        <v>56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61</v>
      </c>
      <c r="I3" s="2" t="s">
        <v>62</v>
      </c>
      <c r="J3" s="2" t="s">
        <v>63</v>
      </c>
      <c r="K3" s="2" t="s">
        <v>64</v>
      </c>
      <c r="L3" s="2" t="s">
        <v>65</v>
      </c>
      <c r="M3" s="2" t="s">
        <v>66</v>
      </c>
      <c r="N3" s="2" t="s">
        <v>67</v>
      </c>
      <c r="O3" s="2" t="s">
        <v>68</v>
      </c>
      <c r="P3" s="2" t="s">
        <v>69</v>
      </c>
      <c r="Q3" s="2" t="s">
        <v>70</v>
      </c>
      <c r="R3" s="2" t="s">
        <v>71</v>
      </c>
      <c r="S3" s="2" t="s">
        <v>72</v>
      </c>
      <c r="T3" s="2" t="s">
        <v>73</v>
      </c>
      <c r="U3" s="2" t="s">
        <v>74</v>
      </c>
    </row>
    <row r="4" spans="1:21" x14ac:dyDescent="0.3">
      <c r="A4" s="3">
        <v>1961</v>
      </c>
      <c r="B4" s="7">
        <v>0</v>
      </c>
      <c r="C4" s="7">
        <v>0</v>
      </c>
      <c r="D4" s="7" t="s">
        <v>75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47.2</v>
      </c>
      <c r="O4" s="7">
        <v>509.6</v>
      </c>
      <c r="P4" s="7">
        <v>237.5</v>
      </c>
      <c r="Q4" s="7">
        <v>239.7</v>
      </c>
      <c r="R4" s="7">
        <v>0</v>
      </c>
      <c r="S4" s="7">
        <v>0</v>
      </c>
      <c r="T4" s="7">
        <v>0</v>
      </c>
      <c r="U4">
        <v>0</v>
      </c>
    </row>
    <row r="5" spans="1:21" x14ac:dyDescent="0.3">
      <c r="A5" s="3">
        <v>1962</v>
      </c>
      <c r="B5" s="7">
        <v>0</v>
      </c>
      <c r="C5" s="7">
        <v>0</v>
      </c>
      <c r="D5" s="7" t="s">
        <v>75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87.7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48.1</v>
      </c>
      <c r="R5" s="7">
        <v>121.8</v>
      </c>
      <c r="S5" s="7">
        <v>137.19999999999999</v>
      </c>
      <c r="T5" s="7">
        <v>0</v>
      </c>
      <c r="U5" t="s">
        <v>75</v>
      </c>
    </row>
    <row r="6" spans="1:21" x14ac:dyDescent="0.3">
      <c r="A6" s="3">
        <v>1963</v>
      </c>
      <c r="B6" s="7">
        <v>0</v>
      </c>
      <c r="C6" s="7">
        <v>0</v>
      </c>
      <c r="D6" s="7" t="s">
        <v>75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84.3</v>
      </c>
      <c r="L6" s="7">
        <v>0</v>
      </c>
      <c r="M6" s="7">
        <v>149.5</v>
      </c>
      <c r="N6" s="7">
        <v>121.5</v>
      </c>
      <c r="O6" s="7">
        <v>0</v>
      </c>
      <c r="P6" s="7">
        <v>50</v>
      </c>
      <c r="Q6" s="7">
        <v>73.400000000000006</v>
      </c>
      <c r="R6" s="7">
        <v>258.5</v>
      </c>
      <c r="S6" s="7">
        <v>44</v>
      </c>
      <c r="T6" s="7">
        <v>0</v>
      </c>
      <c r="U6">
        <v>0</v>
      </c>
    </row>
    <row r="7" spans="1:21" x14ac:dyDescent="0.3">
      <c r="A7" s="3">
        <v>1964</v>
      </c>
      <c r="B7" s="7">
        <v>0</v>
      </c>
      <c r="C7" s="7">
        <v>0</v>
      </c>
      <c r="D7" s="7" t="s">
        <v>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96</v>
      </c>
      <c r="N7" s="7">
        <v>0</v>
      </c>
      <c r="O7" s="7">
        <v>171</v>
      </c>
      <c r="P7" s="7">
        <v>108</v>
      </c>
      <c r="Q7" s="7">
        <v>288</v>
      </c>
      <c r="R7" s="7">
        <v>66.3</v>
      </c>
      <c r="S7" s="7">
        <v>33.700000000000003</v>
      </c>
      <c r="T7" s="7">
        <v>0</v>
      </c>
      <c r="U7">
        <v>64</v>
      </c>
    </row>
    <row r="8" spans="1:21" x14ac:dyDescent="0.3">
      <c r="A8" s="3">
        <v>1965</v>
      </c>
      <c r="B8" s="7">
        <v>0</v>
      </c>
      <c r="C8" s="7">
        <v>0</v>
      </c>
      <c r="D8" s="7" t="s">
        <v>75</v>
      </c>
      <c r="E8" s="7">
        <v>0</v>
      </c>
      <c r="F8" s="7">
        <v>0</v>
      </c>
      <c r="G8" s="7">
        <v>0</v>
      </c>
      <c r="H8" s="7">
        <v>250.4</v>
      </c>
      <c r="I8" s="7">
        <v>62</v>
      </c>
      <c r="J8" s="7">
        <v>0</v>
      </c>
      <c r="K8" s="7">
        <v>153.4</v>
      </c>
      <c r="L8" s="7">
        <v>98.2</v>
      </c>
      <c r="M8" s="7">
        <v>229.6</v>
      </c>
      <c r="N8" s="7">
        <v>70.400000000000006</v>
      </c>
      <c r="O8" s="7">
        <v>137.5</v>
      </c>
      <c r="P8" s="7">
        <v>104</v>
      </c>
      <c r="Q8" s="7">
        <v>123.5</v>
      </c>
      <c r="R8" s="7">
        <v>157.30000000000001</v>
      </c>
      <c r="S8" s="7">
        <v>85.1</v>
      </c>
      <c r="T8" s="7">
        <v>25.4</v>
      </c>
      <c r="U8" t="s">
        <v>75</v>
      </c>
    </row>
    <row r="9" spans="1:21" x14ac:dyDescent="0.3">
      <c r="A9" s="3">
        <v>1966</v>
      </c>
      <c r="B9" s="7">
        <v>0</v>
      </c>
      <c r="C9" s="7">
        <v>0</v>
      </c>
      <c r="D9" s="7" t="s">
        <v>75</v>
      </c>
      <c r="E9" s="7">
        <v>0</v>
      </c>
      <c r="F9" s="7">
        <v>0</v>
      </c>
      <c r="G9" s="7">
        <v>0</v>
      </c>
      <c r="H9" s="7">
        <v>0</v>
      </c>
      <c r="I9" s="7">
        <v>131</v>
      </c>
      <c r="J9" s="7">
        <v>0</v>
      </c>
      <c r="K9" s="7">
        <v>0</v>
      </c>
      <c r="L9" s="7">
        <v>71.400000000000006</v>
      </c>
      <c r="M9" s="7">
        <v>0</v>
      </c>
      <c r="N9" s="7">
        <v>109.1</v>
      </c>
      <c r="O9" s="7">
        <v>259.3</v>
      </c>
      <c r="P9" s="7">
        <v>48.5</v>
      </c>
      <c r="Q9" s="7">
        <v>223.6</v>
      </c>
      <c r="R9" s="7">
        <v>495.7</v>
      </c>
      <c r="S9" s="7">
        <v>165.4</v>
      </c>
      <c r="T9" s="7">
        <v>0</v>
      </c>
      <c r="U9">
        <v>69.5</v>
      </c>
    </row>
    <row r="10" spans="1:21" x14ac:dyDescent="0.3">
      <c r="A10" s="3">
        <v>1967</v>
      </c>
      <c r="B10" s="7">
        <v>0</v>
      </c>
      <c r="C10" s="7">
        <v>0</v>
      </c>
      <c r="D10" s="7" t="s">
        <v>75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101.3</v>
      </c>
      <c r="L10" s="7">
        <v>0</v>
      </c>
      <c r="M10" s="7">
        <v>71.099999999999994</v>
      </c>
      <c r="N10" s="7">
        <v>173.3</v>
      </c>
      <c r="O10" s="7">
        <v>178.3</v>
      </c>
      <c r="P10" s="7">
        <v>236.1</v>
      </c>
      <c r="Q10" s="7">
        <v>285.3</v>
      </c>
      <c r="R10" s="7">
        <v>52.3</v>
      </c>
      <c r="S10" s="7">
        <v>34.200000000000003</v>
      </c>
      <c r="T10" s="7">
        <v>25.4</v>
      </c>
      <c r="U10">
        <v>0</v>
      </c>
    </row>
    <row r="11" spans="1:21" x14ac:dyDescent="0.3">
      <c r="A11" s="3">
        <v>1968</v>
      </c>
      <c r="B11" s="7">
        <v>0</v>
      </c>
      <c r="C11" s="7">
        <v>0</v>
      </c>
      <c r="D11" s="7" t="s">
        <v>75</v>
      </c>
      <c r="E11" s="7">
        <v>0</v>
      </c>
      <c r="F11" s="7">
        <v>0</v>
      </c>
      <c r="G11" s="7">
        <v>0</v>
      </c>
      <c r="H11" s="7">
        <v>0</v>
      </c>
      <c r="I11" s="7">
        <v>198</v>
      </c>
      <c r="J11" s="7">
        <v>0</v>
      </c>
      <c r="K11" s="7">
        <v>0</v>
      </c>
      <c r="L11" s="7">
        <v>0</v>
      </c>
      <c r="M11" s="7">
        <v>80.599999999999994</v>
      </c>
      <c r="N11" s="7">
        <v>64.5</v>
      </c>
      <c r="O11" s="7">
        <v>0</v>
      </c>
      <c r="P11" s="7">
        <v>123.1</v>
      </c>
      <c r="Q11" s="7">
        <v>108.7</v>
      </c>
      <c r="R11" s="7">
        <v>0</v>
      </c>
      <c r="S11" s="7">
        <v>0</v>
      </c>
      <c r="T11" s="7">
        <v>0</v>
      </c>
      <c r="U11">
        <v>0</v>
      </c>
    </row>
    <row r="12" spans="1:21" x14ac:dyDescent="0.3">
      <c r="A12" s="3">
        <v>1969</v>
      </c>
      <c r="B12" s="7">
        <v>0</v>
      </c>
      <c r="C12" s="7">
        <v>0</v>
      </c>
      <c r="D12" s="7" t="s">
        <v>75</v>
      </c>
      <c r="E12" s="7">
        <v>0</v>
      </c>
      <c r="F12" s="7">
        <v>0</v>
      </c>
      <c r="G12" s="7">
        <v>0</v>
      </c>
      <c r="H12" s="7">
        <v>0</v>
      </c>
      <c r="I12" s="7">
        <v>105.2</v>
      </c>
      <c r="J12" s="7">
        <v>0</v>
      </c>
      <c r="K12" s="7">
        <v>0</v>
      </c>
      <c r="L12" s="7">
        <v>0</v>
      </c>
      <c r="M12" s="7">
        <v>109.2</v>
      </c>
      <c r="N12" s="7">
        <v>0</v>
      </c>
      <c r="O12" s="7">
        <v>256.39999999999998</v>
      </c>
      <c r="P12" s="7">
        <v>61.3</v>
      </c>
      <c r="Q12" s="7">
        <v>198.8</v>
      </c>
      <c r="R12" s="7">
        <v>329.7</v>
      </c>
      <c r="S12" s="7">
        <v>50.3</v>
      </c>
      <c r="T12" s="7">
        <v>28.3</v>
      </c>
      <c r="U12" t="s">
        <v>75</v>
      </c>
    </row>
    <row r="13" spans="1:21" x14ac:dyDescent="0.3">
      <c r="A13" s="3">
        <v>1970</v>
      </c>
      <c r="B13" s="7">
        <v>0</v>
      </c>
      <c r="C13" s="7">
        <v>0</v>
      </c>
      <c r="D13" s="7" t="s">
        <v>75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53</v>
      </c>
      <c r="O13" s="7">
        <v>0</v>
      </c>
      <c r="P13" s="7">
        <v>46.4</v>
      </c>
      <c r="Q13" s="7">
        <v>0</v>
      </c>
      <c r="R13" s="7">
        <v>92.7</v>
      </c>
      <c r="S13" s="7">
        <v>35.299999999999997</v>
      </c>
      <c r="T13" s="7">
        <v>21.5</v>
      </c>
      <c r="U13">
        <v>144.6</v>
      </c>
    </row>
    <row r="14" spans="1:21" x14ac:dyDescent="0.3">
      <c r="A14" s="3">
        <v>1971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68.7</v>
      </c>
      <c r="K14" s="7">
        <v>0</v>
      </c>
      <c r="L14" s="7">
        <v>73.400000000000006</v>
      </c>
      <c r="M14" s="7">
        <v>0</v>
      </c>
      <c r="N14" s="7">
        <v>0</v>
      </c>
      <c r="O14" s="7">
        <v>226.2</v>
      </c>
      <c r="P14" s="7">
        <v>0</v>
      </c>
      <c r="Q14" s="7">
        <v>67</v>
      </c>
      <c r="R14" s="7">
        <v>108.1</v>
      </c>
      <c r="S14" s="7">
        <v>0</v>
      </c>
      <c r="T14" s="7">
        <v>35.5</v>
      </c>
      <c r="U14">
        <v>0</v>
      </c>
    </row>
    <row r="15" spans="1:21" x14ac:dyDescent="0.3">
      <c r="A15" s="3">
        <v>1972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437.9</v>
      </c>
      <c r="J15" s="7">
        <v>0</v>
      </c>
      <c r="K15" s="7">
        <v>201.4</v>
      </c>
      <c r="L15" s="7">
        <v>145.1</v>
      </c>
      <c r="M15" s="7">
        <v>0</v>
      </c>
      <c r="N15" s="7">
        <v>0</v>
      </c>
      <c r="O15" s="7">
        <v>184.3</v>
      </c>
      <c r="P15" s="7">
        <v>50.4</v>
      </c>
      <c r="Q15" s="7">
        <v>47</v>
      </c>
      <c r="R15" s="7">
        <v>0</v>
      </c>
      <c r="S15" s="7">
        <v>42.9</v>
      </c>
      <c r="T15" s="7">
        <v>0</v>
      </c>
      <c r="U15">
        <v>0</v>
      </c>
    </row>
    <row r="16" spans="1:21" x14ac:dyDescent="0.3">
      <c r="A16" s="3">
        <v>1973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48.1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160.9</v>
      </c>
      <c r="P16" s="7">
        <v>0</v>
      </c>
      <c r="Q16" s="7">
        <v>0</v>
      </c>
      <c r="R16" s="7">
        <v>71.3</v>
      </c>
      <c r="S16" s="7">
        <v>90.6</v>
      </c>
      <c r="T16" s="7">
        <v>22</v>
      </c>
      <c r="U16">
        <v>0</v>
      </c>
    </row>
    <row r="17" spans="1:21" x14ac:dyDescent="0.3">
      <c r="A17" s="3">
        <v>1974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74.099999999999994</v>
      </c>
      <c r="L17" s="7">
        <v>196.6</v>
      </c>
      <c r="M17" s="7">
        <v>115.2</v>
      </c>
      <c r="N17" s="7">
        <v>48.8</v>
      </c>
      <c r="O17" s="7">
        <v>0</v>
      </c>
      <c r="P17" s="7">
        <v>76</v>
      </c>
      <c r="Q17" s="7">
        <v>113.8</v>
      </c>
      <c r="R17" s="7">
        <v>0</v>
      </c>
      <c r="S17" s="7">
        <v>0</v>
      </c>
      <c r="T17" s="7">
        <v>0</v>
      </c>
      <c r="U17">
        <v>0</v>
      </c>
    </row>
    <row r="18" spans="1:21" x14ac:dyDescent="0.3">
      <c r="A18" s="3">
        <v>1975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50.1</v>
      </c>
      <c r="J18" s="7">
        <v>0</v>
      </c>
      <c r="K18" s="7">
        <v>0</v>
      </c>
      <c r="L18" s="7">
        <v>0</v>
      </c>
      <c r="M18" s="7">
        <v>65.7</v>
      </c>
      <c r="N18" s="7">
        <v>0</v>
      </c>
      <c r="O18" s="7">
        <v>0</v>
      </c>
      <c r="P18" s="7">
        <v>53.9</v>
      </c>
      <c r="Q18" s="7">
        <v>0</v>
      </c>
      <c r="R18" s="7">
        <v>0</v>
      </c>
      <c r="S18" s="7">
        <v>36.200000000000003</v>
      </c>
      <c r="T18" s="7">
        <v>0</v>
      </c>
      <c r="U18">
        <v>0</v>
      </c>
    </row>
    <row r="19" spans="1:21" x14ac:dyDescent="0.3">
      <c r="A19" s="3">
        <v>1976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76.3</v>
      </c>
      <c r="L19" s="7">
        <v>79.5</v>
      </c>
      <c r="M19" s="7">
        <v>0</v>
      </c>
      <c r="N19" s="7">
        <v>110.8</v>
      </c>
      <c r="O19" s="7">
        <v>68.599999999999994</v>
      </c>
      <c r="P19" s="7">
        <v>50.3</v>
      </c>
      <c r="Q19" s="7">
        <v>0</v>
      </c>
      <c r="R19" s="7">
        <v>0</v>
      </c>
      <c r="S19" s="7">
        <v>0</v>
      </c>
      <c r="T19" s="7">
        <v>74.5</v>
      </c>
      <c r="U19">
        <v>0</v>
      </c>
    </row>
    <row r="20" spans="1:21" x14ac:dyDescent="0.3">
      <c r="A20" s="3">
        <v>1977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52</v>
      </c>
      <c r="J20" s="7">
        <v>0</v>
      </c>
      <c r="K20" s="7">
        <v>0</v>
      </c>
      <c r="L20" s="7">
        <v>72.3</v>
      </c>
      <c r="M20" s="7">
        <v>0</v>
      </c>
      <c r="N20" s="7">
        <v>252.6</v>
      </c>
      <c r="O20" s="7">
        <v>173.2</v>
      </c>
      <c r="P20" s="7">
        <v>97.7</v>
      </c>
      <c r="Q20" s="7">
        <v>204.3</v>
      </c>
      <c r="R20" s="7">
        <v>200.7</v>
      </c>
      <c r="S20" s="7">
        <v>196.3</v>
      </c>
      <c r="T20" s="7">
        <v>44.9</v>
      </c>
      <c r="U20">
        <v>78</v>
      </c>
    </row>
    <row r="21" spans="1:21" x14ac:dyDescent="0.3">
      <c r="A21" s="3">
        <v>1978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72.8</v>
      </c>
      <c r="J21" s="7">
        <v>0</v>
      </c>
      <c r="K21" s="7">
        <v>0</v>
      </c>
      <c r="L21" s="7">
        <v>0</v>
      </c>
      <c r="M21" s="7">
        <v>188.7</v>
      </c>
      <c r="N21" s="7">
        <v>0</v>
      </c>
      <c r="O21" s="7">
        <v>0</v>
      </c>
      <c r="P21" s="7">
        <v>94.7</v>
      </c>
      <c r="Q21" s="7">
        <v>148.5</v>
      </c>
      <c r="R21" s="7">
        <v>0</v>
      </c>
      <c r="S21" s="7">
        <v>0</v>
      </c>
      <c r="T21" s="7">
        <v>33.9</v>
      </c>
      <c r="U21">
        <v>245.7</v>
      </c>
    </row>
    <row r="22" spans="1:21" x14ac:dyDescent="0.3">
      <c r="A22" s="3">
        <v>1979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136.6</v>
      </c>
      <c r="I22" s="7">
        <v>172</v>
      </c>
      <c r="J22" s="7">
        <v>62.5</v>
      </c>
      <c r="K22" s="7">
        <v>0</v>
      </c>
      <c r="L22" s="7">
        <v>97.1</v>
      </c>
      <c r="M22" s="7">
        <v>64.099999999999994</v>
      </c>
      <c r="N22" s="7">
        <v>48.9</v>
      </c>
      <c r="O22" s="7">
        <v>0</v>
      </c>
      <c r="P22" s="7">
        <v>46.2</v>
      </c>
      <c r="Q22" s="7">
        <v>54</v>
      </c>
      <c r="R22" s="7">
        <v>51.3</v>
      </c>
      <c r="S22" s="7">
        <v>38.200000000000003</v>
      </c>
      <c r="T22" s="7">
        <v>23.7</v>
      </c>
      <c r="U22">
        <v>428.1</v>
      </c>
    </row>
    <row r="23" spans="1:21" x14ac:dyDescent="0.3">
      <c r="A23" s="3">
        <v>1980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530.9</v>
      </c>
      <c r="J23" s="7">
        <v>0</v>
      </c>
      <c r="K23" s="7">
        <v>88</v>
      </c>
      <c r="L23" s="7">
        <v>99.7</v>
      </c>
      <c r="M23" s="7">
        <v>0</v>
      </c>
      <c r="N23" s="7">
        <v>276.89999999999998</v>
      </c>
      <c r="O23" s="7">
        <v>196.9</v>
      </c>
      <c r="P23" s="7">
        <v>108.6</v>
      </c>
      <c r="Q23" s="7">
        <v>50.9</v>
      </c>
      <c r="R23" s="7">
        <v>0</v>
      </c>
      <c r="S23" s="7">
        <v>0</v>
      </c>
      <c r="T23" s="7">
        <v>23.9</v>
      </c>
      <c r="U23">
        <v>162.1</v>
      </c>
    </row>
    <row r="24" spans="1:21" x14ac:dyDescent="0.3">
      <c r="A24" s="3">
        <v>1981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148.80000000000001</v>
      </c>
      <c r="I24" s="7">
        <v>66.7</v>
      </c>
      <c r="J24" s="7">
        <v>85.6</v>
      </c>
      <c r="K24" s="7">
        <v>74.900000000000006</v>
      </c>
      <c r="L24" s="7">
        <v>0</v>
      </c>
      <c r="M24" s="7">
        <v>92.8</v>
      </c>
      <c r="N24" s="7">
        <v>47.2</v>
      </c>
      <c r="O24" s="7">
        <v>75.2</v>
      </c>
      <c r="P24" s="7">
        <v>227.2</v>
      </c>
      <c r="Q24" s="7">
        <v>152.9</v>
      </c>
      <c r="R24" s="7">
        <v>0</v>
      </c>
      <c r="S24" s="7">
        <v>0</v>
      </c>
      <c r="T24" s="7">
        <v>54.8</v>
      </c>
      <c r="U24">
        <v>147.5</v>
      </c>
    </row>
    <row r="25" spans="1:21" x14ac:dyDescent="0.3">
      <c r="A25" s="3">
        <v>1982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63.2</v>
      </c>
      <c r="J25" s="7">
        <v>61.2</v>
      </c>
      <c r="K25" s="7">
        <v>0</v>
      </c>
      <c r="L25" s="7">
        <v>140.6</v>
      </c>
      <c r="M25" s="7">
        <v>0</v>
      </c>
      <c r="N25" s="7">
        <v>50.2</v>
      </c>
      <c r="O25" s="7">
        <v>73.400000000000006</v>
      </c>
      <c r="P25" s="7">
        <v>137.4</v>
      </c>
      <c r="Q25" s="7">
        <v>94.5</v>
      </c>
      <c r="R25" s="7">
        <v>55.1</v>
      </c>
      <c r="S25" s="7">
        <v>0</v>
      </c>
      <c r="T25" s="7">
        <v>0</v>
      </c>
      <c r="U25">
        <v>0</v>
      </c>
    </row>
    <row r="26" spans="1:21" x14ac:dyDescent="0.3">
      <c r="A26" s="3">
        <v>1983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69.5</v>
      </c>
      <c r="H26" s="7">
        <v>0</v>
      </c>
      <c r="I26" s="7">
        <v>0</v>
      </c>
      <c r="J26" s="7">
        <v>0</v>
      </c>
      <c r="K26" s="7">
        <v>0</v>
      </c>
      <c r="L26" s="7">
        <v>178.4</v>
      </c>
      <c r="M26" s="7">
        <v>66.8</v>
      </c>
      <c r="N26" s="7">
        <v>58.9</v>
      </c>
      <c r="O26" s="7">
        <v>80.599999999999994</v>
      </c>
      <c r="P26" s="7">
        <v>0</v>
      </c>
      <c r="Q26" s="7">
        <v>0</v>
      </c>
      <c r="R26" s="7">
        <v>0</v>
      </c>
      <c r="S26" s="7">
        <v>57.6</v>
      </c>
      <c r="T26" s="7">
        <v>47.5</v>
      </c>
      <c r="U26" t="s">
        <v>75</v>
      </c>
    </row>
    <row r="27" spans="1:21" x14ac:dyDescent="0.3">
      <c r="A27" s="3">
        <v>1984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163.5</v>
      </c>
      <c r="I27" s="7">
        <v>165.9</v>
      </c>
      <c r="J27" s="7">
        <v>77.599999999999994</v>
      </c>
      <c r="K27" s="7">
        <v>98.6</v>
      </c>
      <c r="L27" s="7">
        <v>0</v>
      </c>
      <c r="M27" s="7">
        <v>158.30000000000001</v>
      </c>
      <c r="N27" s="7">
        <v>185.7</v>
      </c>
      <c r="O27" s="7">
        <v>332.5</v>
      </c>
      <c r="P27" s="7">
        <v>119.4</v>
      </c>
      <c r="Q27" s="7">
        <v>110.6</v>
      </c>
      <c r="R27" s="7">
        <v>0</v>
      </c>
      <c r="S27" s="7">
        <v>0</v>
      </c>
      <c r="T27" s="7">
        <v>0</v>
      </c>
      <c r="U27">
        <v>464.6</v>
      </c>
    </row>
    <row r="28" spans="1:21" x14ac:dyDescent="0.3">
      <c r="A28" s="3">
        <v>1985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114.8</v>
      </c>
      <c r="J28" s="7">
        <v>0</v>
      </c>
      <c r="K28" s="7">
        <v>0</v>
      </c>
      <c r="L28" s="7">
        <v>0</v>
      </c>
      <c r="M28" s="7">
        <v>0</v>
      </c>
      <c r="N28" s="7">
        <v>110.3</v>
      </c>
      <c r="O28" s="7">
        <v>167.6</v>
      </c>
      <c r="P28" s="7">
        <v>0</v>
      </c>
      <c r="Q28" s="7">
        <v>0</v>
      </c>
      <c r="R28" s="7">
        <v>0</v>
      </c>
      <c r="S28" s="7">
        <v>41</v>
      </c>
      <c r="T28" s="7">
        <v>0</v>
      </c>
      <c r="U28">
        <v>117</v>
      </c>
    </row>
    <row r="29" spans="1:21" x14ac:dyDescent="0.3">
      <c r="A29" s="3">
        <v>1986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310.8</v>
      </c>
      <c r="J29" s="7">
        <v>0</v>
      </c>
      <c r="K29" s="7">
        <v>180.8</v>
      </c>
      <c r="L29" s="7">
        <v>383.3</v>
      </c>
      <c r="M29" s="7">
        <v>161</v>
      </c>
      <c r="N29" s="7">
        <v>0</v>
      </c>
      <c r="O29" s="7">
        <v>87.4</v>
      </c>
      <c r="P29" s="7">
        <v>69.8</v>
      </c>
      <c r="Q29" s="7">
        <v>54.3</v>
      </c>
      <c r="R29" s="7">
        <v>0</v>
      </c>
      <c r="S29" s="7">
        <v>0</v>
      </c>
      <c r="T29" s="7">
        <v>26.6</v>
      </c>
      <c r="U29" t="s">
        <v>75</v>
      </c>
    </row>
    <row r="30" spans="1:21" x14ac:dyDescent="0.3">
      <c r="A30" s="3">
        <v>1987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104.7</v>
      </c>
      <c r="H30" s="7">
        <v>77</v>
      </c>
      <c r="I30" s="7">
        <v>130.4</v>
      </c>
      <c r="J30" s="7">
        <v>225.2</v>
      </c>
      <c r="K30" s="7">
        <v>0</v>
      </c>
      <c r="L30" s="7">
        <v>153.19999999999999</v>
      </c>
      <c r="M30" s="7">
        <v>150</v>
      </c>
      <c r="N30" s="7">
        <v>127.6</v>
      </c>
      <c r="O30" s="7">
        <v>82</v>
      </c>
      <c r="P30" s="7">
        <v>0</v>
      </c>
      <c r="Q30" s="7">
        <v>52.3</v>
      </c>
      <c r="R30" s="7">
        <v>0</v>
      </c>
      <c r="S30" s="7">
        <v>0</v>
      </c>
      <c r="T30" s="7">
        <v>24.7</v>
      </c>
      <c r="U30">
        <v>94.3</v>
      </c>
    </row>
    <row r="31" spans="1:21" x14ac:dyDescent="0.3">
      <c r="A31" s="3">
        <v>1988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83.9</v>
      </c>
      <c r="J31" s="7">
        <v>0</v>
      </c>
      <c r="K31" s="7">
        <v>0</v>
      </c>
      <c r="L31" s="7">
        <v>93.1</v>
      </c>
      <c r="M31" s="7">
        <v>189.5</v>
      </c>
      <c r="N31" s="7">
        <v>0</v>
      </c>
      <c r="O31" s="7">
        <v>0</v>
      </c>
      <c r="P31" s="7">
        <v>0</v>
      </c>
      <c r="Q31" s="7">
        <v>0</v>
      </c>
      <c r="R31" s="7">
        <v>133.80000000000001</v>
      </c>
      <c r="S31" s="7">
        <v>53.9</v>
      </c>
      <c r="T31" s="7">
        <v>0</v>
      </c>
      <c r="U31" t="s">
        <v>75</v>
      </c>
    </row>
    <row r="32" spans="1:21" x14ac:dyDescent="0.3">
      <c r="A32" s="3">
        <v>1989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99.2</v>
      </c>
      <c r="J32" s="7">
        <v>0</v>
      </c>
      <c r="K32" s="7">
        <v>0</v>
      </c>
      <c r="L32" s="7">
        <v>0</v>
      </c>
      <c r="M32" s="7">
        <v>89.6</v>
      </c>
      <c r="N32" s="7">
        <v>58.2</v>
      </c>
      <c r="O32" s="7">
        <v>74.099999999999994</v>
      </c>
      <c r="P32" s="7">
        <v>0</v>
      </c>
      <c r="Q32" s="7">
        <v>64.599999999999994</v>
      </c>
      <c r="R32" s="7">
        <v>0</v>
      </c>
      <c r="S32" s="7">
        <v>0</v>
      </c>
      <c r="T32" s="7">
        <v>0</v>
      </c>
      <c r="U32" t="s">
        <v>75</v>
      </c>
    </row>
    <row r="33" spans="1:21" x14ac:dyDescent="0.3">
      <c r="A33" s="3">
        <v>1990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53.1</v>
      </c>
      <c r="J33" s="7">
        <v>0</v>
      </c>
      <c r="K33" s="7">
        <v>0</v>
      </c>
      <c r="L33" s="7">
        <v>89.4</v>
      </c>
      <c r="M33" s="7">
        <v>94.6</v>
      </c>
      <c r="N33" s="7">
        <v>108.9</v>
      </c>
      <c r="O33" s="7">
        <v>237.2</v>
      </c>
      <c r="P33" s="7">
        <v>176.9</v>
      </c>
      <c r="Q33" s="7">
        <v>107.4</v>
      </c>
      <c r="R33" s="7">
        <v>0</v>
      </c>
      <c r="S33" s="7">
        <v>37.799999999999997</v>
      </c>
      <c r="T33" s="7">
        <v>108</v>
      </c>
      <c r="U33" t="s">
        <v>75</v>
      </c>
    </row>
    <row r="34" spans="1:21" x14ac:dyDescent="0.3">
      <c r="A34" s="3">
        <v>1991</v>
      </c>
      <c r="B34" s="7">
        <v>0</v>
      </c>
      <c r="C34" s="7">
        <v>0</v>
      </c>
      <c r="D34" s="7">
        <v>0</v>
      </c>
      <c r="E34" s="7">
        <v>14.1</v>
      </c>
      <c r="F34" s="7">
        <v>31.7</v>
      </c>
      <c r="G34" s="7">
        <v>0</v>
      </c>
      <c r="H34" s="7">
        <v>81</v>
      </c>
      <c r="I34" s="7">
        <v>126.9</v>
      </c>
      <c r="J34" s="7">
        <v>0</v>
      </c>
      <c r="K34" s="7">
        <v>0</v>
      </c>
      <c r="L34" s="7">
        <v>155.5</v>
      </c>
      <c r="M34" s="7">
        <v>144.4</v>
      </c>
      <c r="N34" s="7">
        <v>0</v>
      </c>
      <c r="O34" s="7">
        <v>166.2</v>
      </c>
      <c r="P34" s="7">
        <v>49.2</v>
      </c>
      <c r="Q34" s="7">
        <v>176.8</v>
      </c>
      <c r="R34" s="7">
        <v>49.6</v>
      </c>
      <c r="S34" s="7">
        <v>0</v>
      </c>
      <c r="T34" s="7">
        <v>107.9</v>
      </c>
      <c r="U34">
        <v>354.4</v>
      </c>
    </row>
    <row r="35" spans="1:21" x14ac:dyDescent="0.3">
      <c r="A35" s="3">
        <v>1992</v>
      </c>
      <c r="B35" s="7">
        <v>0</v>
      </c>
      <c r="C35" s="7">
        <v>9.1</v>
      </c>
      <c r="D35" s="7">
        <v>0</v>
      </c>
      <c r="E35" s="7">
        <v>0</v>
      </c>
      <c r="F35" s="7">
        <v>27.9</v>
      </c>
      <c r="G35" s="7">
        <v>0</v>
      </c>
      <c r="H35" s="7">
        <v>311.2</v>
      </c>
      <c r="I35" s="7">
        <v>213.8</v>
      </c>
      <c r="J35" s="7">
        <v>60.8</v>
      </c>
      <c r="K35" s="7">
        <v>344</v>
      </c>
      <c r="L35" s="7">
        <v>361.3</v>
      </c>
      <c r="M35" s="7">
        <v>243.2</v>
      </c>
      <c r="N35" s="7">
        <v>76.2</v>
      </c>
      <c r="O35" s="7">
        <v>0</v>
      </c>
      <c r="P35" s="7">
        <v>48.9</v>
      </c>
      <c r="Q35" s="7">
        <v>144.80000000000001</v>
      </c>
      <c r="R35" s="7">
        <v>0</v>
      </c>
      <c r="S35" s="7">
        <v>0</v>
      </c>
      <c r="T35" s="7">
        <v>0</v>
      </c>
      <c r="U35">
        <v>91.2</v>
      </c>
    </row>
    <row r="36" spans="1:21" x14ac:dyDescent="0.3">
      <c r="A36" s="3">
        <v>1993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49.1</v>
      </c>
      <c r="J36" s="7">
        <v>0</v>
      </c>
      <c r="K36" s="7">
        <v>0</v>
      </c>
      <c r="L36" s="7">
        <v>79.099999999999994</v>
      </c>
      <c r="M36" s="7">
        <v>0</v>
      </c>
      <c r="N36" s="7">
        <v>187.4</v>
      </c>
      <c r="O36" s="7">
        <v>399.1</v>
      </c>
      <c r="P36" s="7">
        <v>448.1</v>
      </c>
      <c r="Q36" s="7">
        <v>194.7</v>
      </c>
      <c r="R36" s="7">
        <v>0</v>
      </c>
      <c r="S36" s="7">
        <v>0</v>
      </c>
      <c r="T36" s="7">
        <v>67.2</v>
      </c>
      <c r="U36">
        <v>249.9</v>
      </c>
    </row>
    <row r="37" spans="1:21" x14ac:dyDescent="0.3">
      <c r="A37" s="3">
        <v>1994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111.2</v>
      </c>
      <c r="O37" s="7">
        <v>0</v>
      </c>
      <c r="P37" s="7">
        <v>46.1</v>
      </c>
      <c r="Q37" s="7">
        <v>59</v>
      </c>
      <c r="R37" s="7">
        <v>51.5</v>
      </c>
      <c r="S37" s="7">
        <v>0</v>
      </c>
      <c r="T37" s="7">
        <v>33</v>
      </c>
      <c r="U37" t="s">
        <v>75</v>
      </c>
    </row>
    <row r="38" spans="1:21" x14ac:dyDescent="0.3">
      <c r="A38" s="3">
        <v>1995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64.7</v>
      </c>
      <c r="N38" s="7">
        <v>109.1</v>
      </c>
      <c r="O38" s="7">
        <v>0</v>
      </c>
      <c r="P38" s="7">
        <v>46.2</v>
      </c>
      <c r="Q38" s="7">
        <v>101.1</v>
      </c>
      <c r="R38" s="7">
        <v>159.80000000000001</v>
      </c>
      <c r="S38" s="7">
        <v>43.3</v>
      </c>
      <c r="T38" s="7">
        <v>0</v>
      </c>
      <c r="U38">
        <v>145.6</v>
      </c>
    </row>
    <row r="39" spans="1:21" x14ac:dyDescent="0.3">
      <c r="A39" s="3">
        <v>1996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64.599999999999994</v>
      </c>
      <c r="N39" s="7">
        <v>0</v>
      </c>
      <c r="O39" s="7">
        <v>76.099999999999994</v>
      </c>
      <c r="P39" s="7">
        <v>50.4</v>
      </c>
      <c r="Q39" s="7">
        <v>0</v>
      </c>
      <c r="R39" s="7">
        <v>194.2</v>
      </c>
      <c r="S39" s="7">
        <v>169.4</v>
      </c>
      <c r="T39" s="7">
        <v>81.7</v>
      </c>
      <c r="U39" t="s">
        <v>75</v>
      </c>
    </row>
    <row r="40" spans="1:21" x14ac:dyDescent="0.3">
      <c r="A40" s="3">
        <v>1997</v>
      </c>
      <c r="B40" s="7">
        <v>4.2</v>
      </c>
      <c r="C40" s="7">
        <v>0</v>
      </c>
      <c r="D40" s="7">
        <v>0</v>
      </c>
      <c r="E40" s="7">
        <v>0</v>
      </c>
      <c r="F40" s="7">
        <v>115.2</v>
      </c>
      <c r="G40" s="7">
        <v>0</v>
      </c>
      <c r="H40" s="7">
        <v>85.4</v>
      </c>
      <c r="I40" s="7">
        <v>278.8</v>
      </c>
      <c r="J40" s="7">
        <v>0</v>
      </c>
      <c r="K40" s="7">
        <v>80.900000000000006</v>
      </c>
      <c r="L40" s="7">
        <v>217.9</v>
      </c>
      <c r="M40" s="7">
        <v>369</v>
      </c>
      <c r="N40" s="7">
        <v>208.1</v>
      </c>
      <c r="O40" s="7">
        <v>214.8</v>
      </c>
      <c r="P40" s="7">
        <v>49.9</v>
      </c>
      <c r="Q40" s="7">
        <v>307</v>
      </c>
      <c r="R40" s="7">
        <v>52.3</v>
      </c>
      <c r="S40" s="7">
        <v>0</v>
      </c>
      <c r="T40" s="7">
        <v>0</v>
      </c>
      <c r="U40">
        <v>180.3</v>
      </c>
    </row>
    <row r="41" spans="1:21" x14ac:dyDescent="0.3">
      <c r="A41" s="3">
        <v>1998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218.6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52.2</v>
      </c>
      <c r="Q41" s="7">
        <v>0</v>
      </c>
      <c r="R41" s="7">
        <v>180.9</v>
      </c>
      <c r="S41" s="7">
        <v>113.6</v>
      </c>
      <c r="T41" s="7">
        <v>75.900000000000006</v>
      </c>
      <c r="U41">
        <v>100.2</v>
      </c>
    </row>
    <row r="42" spans="1:21" x14ac:dyDescent="0.3">
      <c r="A42" s="3">
        <v>1999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136.6</v>
      </c>
      <c r="J42" s="7">
        <v>0</v>
      </c>
      <c r="K42" s="7">
        <v>82.8</v>
      </c>
      <c r="L42" s="7">
        <v>85.1</v>
      </c>
      <c r="M42" s="7">
        <v>77.400000000000006</v>
      </c>
      <c r="N42" s="7">
        <v>120.7</v>
      </c>
      <c r="O42" s="7">
        <v>227.5</v>
      </c>
      <c r="P42" s="7">
        <v>0</v>
      </c>
      <c r="Q42" s="7">
        <v>148.4</v>
      </c>
      <c r="R42" s="7">
        <v>76.7</v>
      </c>
      <c r="S42" s="7">
        <v>196.7</v>
      </c>
      <c r="T42" s="7">
        <v>0</v>
      </c>
      <c r="U42">
        <v>0</v>
      </c>
    </row>
    <row r="43" spans="1:21" x14ac:dyDescent="0.3">
      <c r="A43" s="3">
        <v>2000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77.400000000000006</v>
      </c>
      <c r="I43" s="7">
        <v>57.4</v>
      </c>
      <c r="J43" s="7">
        <v>0</v>
      </c>
      <c r="K43" s="7">
        <v>0</v>
      </c>
      <c r="L43" s="7">
        <v>0</v>
      </c>
      <c r="M43" s="7">
        <v>403.8</v>
      </c>
      <c r="N43" s="7">
        <v>240.2</v>
      </c>
      <c r="O43" s="7">
        <v>410.3</v>
      </c>
      <c r="P43" s="7">
        <v>205.7</v>
      </c>
      <c r="Q43" s="7">
        <v>77.2</v>
      </c>
      <c r="R43" s="7">
        <v>0</v>
      </c>
      <c r="S43" s="7">
        <v>76.7</v>
      </c>
      <c r="T43" s="7">
        <v>37</v>
      </c>
      <c r="U43" t="s">
        <v>75</v>
      </c>
    </row>
    <row r="44" spans="1:21" x14ac:dyDescent="0.3">
      <c r="A44" s="3">
        <v>2001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74.099999999999994</v>
      </c>
      <c r="H44" s="7">
        <v>190.6</v>
      </c>
      <c r="I44" s="7">
        <v>167.2</v>
      </c>
      <c r="J44" s="7">
        <v>0</v>
      </c>
      <c r="K44" s="7">
        <v>148.1</v>
      </c>
      <c r="L44" s="7">
        <v>71</v>
      </c>
      <c r="M44" s="7">
        <v>74.400000000000006</v>
      </c>
      <c r="N44" s="7">
        <v>55</v>
      </c>
      <c r="O44" s="7">
        <v>206.1</v>
      </c>
      <c r="P44" s="7">
        <v>0</v>
      </c>
      <c r="Q44" s="7">
        <v>287.2</v>
      </c>
      <c r="R44" s="7">
        <v>182.8</v>
      </c>
      <c r="S44" s="7">
        <v>39.4</v>
      </c>
      <c r="T44" s="7">
        <v>22.2</v>
      </c>
      <c r="U44" t="s">
        <v>75</v>
      </c>
    </row>
    <row r="45" spans="1:21" x14ac:dyDescent="0.3">
      <c r="A45" s="3">
        <v>2002</v>
      </c>
      <c r="B45" s="7">
        <v>8.5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204.3</v>
      </c>
      <c r="I45" s="7">
        <v>339</v>
      </c>
      <c r="J45" s="7">
        <v>174.6</v>
      </c>
      <c r="K45" s="7">
        <v>154.19999999999999</v>
      </c>
      <c r="L45" s="7">
        <v>153.69999999999999</v>
      </c>
      <c r="M45" s="7">
        <v>95.8</v>
      </c>
      <c r="N45" s="7">
        <v>223.8</v>
      </c>
      <c r="O45" s="7">
        <v>131.5</v>
      </c>
      <c r="P45" s="7">
        <v>0</v>
      </c>
      <c r="Q45" s="7">
        <v>139.80000000000001</v>
      </c>
      <c r="R45" s="7">
        <v>159.9</v>
      </c>
      <c r="S45" s="7">
        <v>0</v>
      </c>
      <c r="T45" s="7">
        <v>92.2</v>
      </c>
      <c r="U45">
        <v>0</v>
      </c>
    </row>
    <row r="46" spans="1:21" x14ac:dyDescent="0.3">
      <c r="A46" s="3">
        <v>2003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117.7</v>
      </c>
      <c r="I46" s="7">
        <v>82.1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75</v>
      </c>
      <c r="P46" s="7">
        <v>201.8</v>
      </c>
      <c r="Q46" s="7">
        <v>0</v>
      </c>
      <c r="R46" s="7">
        <v>58.8</v>
      </c>
      <c r="S46" s="7">
        <v>50.4</v>
      </c>
      <c r="T46" s="7">
        <v>26.2</v>
      </c>
      <c r="U46">
        <v>194.1</v>
      </c>
    </row>
    <row r="47" spans="1:21" x14ac:dyDescent="0.3">
      <c r="A47" s="3">
        <v>2004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68.400000000000006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221.1</v>
      </c>
      <c r="P47" s="7">
        <v>192.2</v>
      </c>
      <c r="Q47" s="7">
        <v>61.8</v>
      </c>
      <c r="R47" s="7">
        <v>0</v>
      </c>
      <c r="S47" s="7">
        <v>35</v>
      </c>
      <c r="T47" s="7">
        <v>31.2</v>
      </c>
      <c r="U47">
        <v>170.8</v>
      </c>
    </row>
    <row r="48" spans="1:21" x14ac:dyDescent="0.3">
      <c r="A48" s="3">
        <v>2005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152.69999999999999</v>
      </c>
      <c r="J48" s="7">
        <v>0</v>
      </c>
      <c r="K48" s="7">
        <v>0</v>
      </c>
      <c r="L48" s="7">
        <v>232.9</v>
      </c>
      <c r="M48" s="7">
        <v>162.4</v>
      </c>
      <c r="N48" s="7">
        <v>105.9</v>
      </c>
      <c r="O48" s="7">
        <v>102.1</v>
      </c>
      <c r="P48" s="7">
        <v>52.6</v>
      </c>
      <c r="Q48" s="7">
        <v>50.6</v>
      </c>
      <c r="R48" s="7">
        <v>0</v>
      </c>
      <c r="S48" s="7">
        <v>0</v>
      </c>
      <c r="T48" s="7">
        <v>22</v>
      </c>
      <c r="U48">
        <v>135.80000000000001</v>
      </c>
    </row>
    <row r="49" spans="1:21" x14ac:dyDescent="0.3">
      <c r="A49" s="3">
        <v>2006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161.4</v>
      </c>
      <c r="I49" s="7">
        <v>110</v>
      </c>
      <c r="J49" s="7">
        <v>0</v>
      </c>
      <c r="K49" s="7">
        <v>164.5</v>
      </c>
      <c r="L49" s="7">
        <v>155.69999999999999</v>
      </c>
      <c r="M49" s="7">
        <v>237</v>
      </c>
      <c r="N49" s="7">
        <v>181</v>
      </c>
      <c r="O49" s="7">
        <v>308.8</v>
      </c>
      <c r="P49" s="7">
        <v>63.4</v>
      </c>
      <c r="Q49" s="7">
        <v>110.6</v>
      </c>
      <c r="R49" s="7">
        <v>0</v>
      </c>
      <c r="S49" s="7">
        <v>0</v>
      </c>
      <c r="T49" s="7">
        <v>0</v>
      </c>
      <c r="U49">
        <v>295.60000000000002</v>
      </c>
    </row>
    <row r="50" spans="1:21" x14ac:dyDescent="0.3">
      <c r="A50" s="3">
        <v>2007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106.2</v>
      </c>
      <c r="J50" s="7">
        <v>0</v>
      </c>
      <c r="K50" s="7">
        <v>0</v>
      </c>
      <c r="L50" s="7">
        <v>0</v>
      </c>
      <c r="M50" s="7">
        <v>0</v>
      </c>
      <c r="N50" s="7">
        <v>61.8</v>
      </c>
      <c r="O50" s="7">
        <v>0</v>
      </c>
      <c r="P50" s="7">
        <v>100.6</v>
      </c>
      <c r="Q50" s="7">
        <v>57.2</v>
      </c>
      <c r="R50" s="7">
        <v>0</v>
      </c>
      <c r="S50" s="7">
        <v>0</v>
      </c>
      <c r="T50" s="7">
        <v>78</v>
      </c>
      <c r="U50">
        <v>284.60000000000002</v>
      </c>
    </row>
    <row r="51" spans="1:21" x14ac:dyDescent="0.3">
      <c r="A51" s="3">
        <v>2008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180.3</v>
      </c>
      <c r="I51" s="7">
        <v>257</v>
      </c>
      <c r="J51" s="7">
        <v>78.3</v>
      </c>
      <c r="K51" s="7">
        <v>0</v>
      </c>
      <c r="L51" s="7">
        <v>203</v>
      </c>
      <c r="M51" s="7">
        <v>193.2</v>
      </c>
      <c r="N51" s="7">
        <v>156.9</v>
      </c>
      <c r="O51" s="7">
        <v>200.7</v>
      </c>
      <c r="P51" s="7">
        <v>149.5</v>
      </c>
      <c r="Q51" s="7">
        <v>231.8</v>
      </c>
      <c r="R51" s="7">
        <v>57.9</v>
      </c>
      <c r="S51" s="7">
        <v>40</v>
      </c>
      <c r="T51" s="7">
        <v>26.4</v>
      </c>
      <c r="U51">
        <v>240.2</v>
      </c>
    </row>
    <row r="52" spans="1:21" x14ac:dyDescent="0.3">
      <c r="A52" s="3">
        <v>2009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75.5</v>
      </c>
      <c r="I52" s="7">
        <v>269.2</v>
      </c>
      <c r="J52" s="7">
        <v>0</v>
      </c>
      <c r="K52" s="7">
        <v>0</v>
      </c>
      <c r="L52" s="7">
        <v>81.599999999999994</v>
      </c>
      <c r="M52" s="7">
        <v>72.8</v>
      </c>
      <c r="N52" s="7">
        <v>0</v>
      </c>
      <c r="O52" s="7">
        <v>160.9</v>
      </c>
      <c r="P52" s="7">
        <v>110.1</v>
      </c>
      <c r="Q52" s="7">
        <v>98</v>
      </c>
      <c r="R52" s="7">
        <v>179.6</v>
      </c>
      <c r="S52" s="7">
        <v>51.4</v>
      </c>
      <c r="T52" s="7">
        <v>0</v>
      </c>
      <c r="U52">
        <v>461.2</v>
      </c>
    </row>
    <row r="53" spans="1:21" x14ac:dyDescent="0.3">
      <c r="A53" s="3">
        <v>2010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86.4</v>
      </c>
      <c r="J53" s="7">
        <v>0</v>
      </c>
      <c r="K53" s="7">
        <v>0</v>
      </c>
      <c r="L53" s="7">
        <v>0</v>
      </c>
      <c r="M53" s="7">
        <v>0</v>
      </c>
      <c r="N53" s="7">
        <v>56</v>
      </c>
      <c r="O53" s="7">
        <v>0</v>
      </c>
      <c r="P53" s="7">
        <v>0</v>
      </c>
      <c r="Q53" s="7">
        <v>0</v>
      </c>
      <c r="R53" s="7">
        <v>231.1</v>
      </c>
      <c r="S53" s="7">
        <v>107.8</v>
      </c>
      <c r="T53" s="7">
        <v>0</v>
      </c>
      <c r="U53">
        <v>108.2</v>
      </c>
    </row>
    <row r="54" spans="1:21" x14ac:dyDescent="0.3">
      <c r="A54" s="3">
        <v>2011</v>
      </c>
      <c r="B54" s="7">
        <v>3.4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47.2</v>
      </c>
      <c r="O54" s="7">
        <v>213.1</v>
      </c>
      <c r="P54" s="7">
        <v>130.4</v>
      </c>
      <c r="Q54" s="7">
        <v>54</v>
      </c>
      <c r="R54" s="7">
        <v>0</v>
      </c>
      <c r="S54" s="7">
        <v>0</v>
      </c>
      <c r="T54" s="7">
        <v>55.2</v>
      </c>
      <c r="U54">
        <v>0</v>
      </c>
    </row>
    <row r="55" spans="1:21" x14ac:dyDescent="0.3">
      <c r="A55" s="3">
        <v>2012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65</v>
      </c>
      <c r="J55" s="7">
        <v>0</v>
      </c>
      <c r="K55" s="7">
        <v>89.5</v>
      </c>
      <c r="L55" s="7">
        <v>0</v>
      </c>
      <c r="M55" s="7">
        <v>0</v>
      </c>
      <c r="N55" s="7">
        <v>0</v>
      </c>
      <c r="O55" s="7">
        <v>79.3</v>
      </c>
      <c r="P55" s="7">
        <v>158.1</v>
      </c>
      <c r="Q55" s="7">
        <v>0</v>
      </c>
      <c r="R55" s="7">
        <v>131.9</v>
      </c>
      <c r="S55" s="7">
        <v>143.80000000000001</v>
      </c>
      <c r="T55" s="7">
        <v>28.8</v>
      </c>
      <c r="U55">
        <v>304</v>
      </c>
    </row>
    <row r="56" spans="1:21" x14ac:dyDescent="0.3">
      <c r="A56" s="3">
        <v>2013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105.1</v>
      </c>
      <c r="I56" s="7">
        <v>0</v>
      </c>
      <c r="J56" s="7">
        <v>0</v>
      </c>
      <c r="K56" s="7">
        <v>79.7</v>
      </c>
      <c r="L56" s="7">
        <v>0</v>
      </c>
      <c r="M56" s="7">
        <v>0</v>
      </c>
      <c r="N56" s="7">
        <v>0</v>
      </c>
      <c r="O56" s="7">
        <v>69.7</v>
      </c>
      <c r="P56" s="7">
        <v>139</v>
      </c>
      <c r="Q56" s="7">
        <v>95.6</v>
      </c>
      <c r="R56" s="7">
        <v>186.9</v>
      </c>
      <c r="S56" s="7">
        <v>87.2</v>
      </c>
      <c r="T56" s="7">
        <v>28.2</v>
      </c>
      <c r="U56">
        <v>0</v>
      </c>
    </row>
    <row r="57" spans="1:21" x14ac:dyDescent="0.3">
      <c r="A57" s="3">
        <v>2014</v>
      </c>
      <c r="B57" s="7">
        <v>5.2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167.8</v>
      </c>
      <c r="L57" s="7">
        <v>0</v>
      </c>
      <c r="M57" s="7">
        <v>147.19999999999999</v>
      </c>
      <c r="N57" s="7">
        <v>67</v>
      </c>
      <c r="O57" s="7">
        <v>112.8</v>
      </c>
      <c r="P57" s="7">
        <v>166.1</v>
      </c>
      <c r="Q57" s="7">
        <v>61.2</v>
      </c>
      <c r="R57" s="7">
        <v>93.1</v>
      </c>
      <c r="S57" s="7">
        <v>39.4</v>
      </c>
      <c r="T57" s="7">
        <v>0</v>
      </c>
      <c r="U57">
        <v>153.19999999999999</v>
      </c>
    </row>
    <row r="58" spans="1:21" x14ac:dyDescent="0.3">
      <c r="A58" s="3">
        <v>2015</v>
      </c>
      <c r="B58" s="7">
        <v>0</v>
      </c>
      <c r="C58" s="7">
        <v>0</v>
      </c>
      <c r="D58" s="7">
        <v>0</v>
      </c>
      <c r="E58" s="7">
        <v>34.200000000000003</v>
      </c>
      <c r="F58" s="7">
        <v>0</v>
      </c>
      <c r="G58" s="7">
        <v>0</v>
      </c>
      <c r="H58" s="7">
        <v>0</v>
      </c>
      <c r="I58" s="7">
        <v>61.6</v>
      </c>
      <c r="J58" s="7">
        <v>0</v>
      </c>
      <c r="K58" s="7">
        <v>0</v>
      </c>
      <c r="L58" s="7">
        <v>73</v>
      </c>
      <c r="M58" s="7">
        <v>0</v>
      </c>
      <c r="N58" s="7">
        <v>171.3</v>
      </c>
      <c r="O58" s="7">
        <v>143</v>
      </c>
      <c r="P58" s="7">
        <v>125.3</v>
      </c>
      <c r="Q58" s="7">
        <v>0</v>
      </c>
      <c r="R58" s="7">
        <v>78.8</v>
      </c>
      <c r="S58" s="7">
        <v>96.2</v>
      </c>
      <c r="T58" s="7">
        <v>25</v>
      </c>
      <c r="U58">
        <v>0</v>
      </c>
    </row>
    <row r="59" spans="1:21" x14ac:dyDescent="0.3">
      <c r="A59" s="3">
        <v>2016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48.7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47.1</v>
      </c>
      <c r="Q59" s="7">
        <v>0</v>
      </c>
      <c r="R59" s="7">
        <v>65.2</v>
      </c>
      <c r="S59" s="7">
        <v>55.8</v>
      </c>
      <c r="T59" s="7">
        <v>25.4</v>
      </c>
      <c r="U59">
        <v>0</v>
      </c>
    </row>
    <row r="60" spans="1:21" x14ac:dyDescent="0.3">
      <c r="A60" s="3">
        <v>2017</v>
      </c>
      <c r="B60" s="7">
        <v>0</v>
      </c>
      <c r="C60" s="7">
        <v>0</v>
      </c>
      <c r="D60" s="7">
        <v>0</v>
      </c>
      <c r="E60" s="7">
        <v>18.399999999999999</v>
      </c>
      <c r="F60" s="7">
        <v>0</v>
      </c>
      <c r="G60" s="7">
        <v>71.400000000000006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131.4</v>
      </c>
      <c r="O60" s="7">
        <v>76.8</v>
      </c>
      <c r="P60" s="7">
        <v>160.1</v>
      </c>
      <c r="Q60" s="7">
        <v>0</v>
      </c>
      <c r="R60" s="7">
        <v>302.89999999999998</v>
      </c>
      <c r="S60" s="7">
        <v>91.9</v>
      </c>
      <c r="T60" s="7">
        <v>0</v>
      </c>
      <c r="U60">
        <v>0</v>
      </c>
    </row>
    <row r="61" spans="1:21" x14ac:dyDescent="0.3">
      <c r="A61" s="3">
        <v>2018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144.69999999999999</v>
      </c>
      <c r="J61" s="7">
        <v>0</v>
      </c>
      <c r="K61" s="7">
        <v>0</v>
      </c>
      <c r="L61" s="7">
        <v>0</v>
      </c>
      <c r="M61" s="7">
        <v>0</v>
      </c>
      <c r="N61" s="7">
        <v>107</v>
      </c>
      <c r="O61" s="7">
        <v>153.30000000000001</v>
      </c>
      <c r="P61" s="7">
        <v>0</v>
      </c>
      <c r="Q61" s="7">
        <v>0</v>
      </c>
      <c r="R61" s="7">
        <v>46.4</v>
      </c>
      <c r="S61" s="7">
        <v>34.6</v>
      </c>
      <c r="T61" s="7">
        <v>33</v>
      </c>
      <c r="U61">
        <v>82</v>
      </c>
    </row>
    <row r="62" spans="1:21" x14ac:dyDescent="0.3">
      <c r="A62" s="3">
        <v>2019</v>
      </c>
      <c r="B62" s="7">
        <v>4.2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62.4</v>
      </c>
      <c r="J62" s="7">
        <v>0</v>
      </c>
      <c r="K62" s="7">
        <v>0</v>
      </c>
      <c r="L62" s="7">
        <v>87.2</v>
      </c>
      <c r="M62" s="7">
        <v>0</v>
      </c>
      <c r="N62" s="7">
        <v>74.8</v>
      </c>
      <c r="O62" s="7">
        <v>73.8</v>
      </c>
      <c r="P62" s="7">
        <v>0</v>
      </c>
      <c r="Q62" s="7">
        <v>48.4</v>
      </c>
      <c r="R62" s="7">
        <v>49</v>
      </c>
      <c r="S62" s="7" t="s">
        <v>75</v>
      </c>
      <c r="T62" s="7">
        <v>0</v>
      </c>
      <c r="U62" s="7">
        <v>0</v>
      </c>
    </row>
    <row r="64" spans="1:21" x14ac:dyDescent="0.3">
      <c r="A64" t="s">
        <v>143</v>
      </c>
      <c r="B64" s="7">
        <f>AVERAGE(B4:B33)</f>
        <v>0</v>
      </c>
      <c r="C64" s="7">
        <f t="shared" ref="C64:U64" si="0">AVERAGE(C4:C33)</f>
        <v>0</v>
      </c>
      <c r="D64" s="7">
        <f t="shared" si="0"/>
        <v>0</v>
      </c>
      <c r="E64" s="7">
        <f t="shared" si="0"/>
        <v>0</v>
      </c>
      <c r="F64" s="7">
        <f t="shared" si="0"/>
        <v>0</v>
      </c>
      <c r="G64" s="7">
        <f t="shared" si="0"/>
        <v>5.8066666666666666</v>
      </c>
      <c r="H64" s="7">
        <f t="shared" si="0"/>
        <v>25.876666666666665</v>
      </c>
      <c r="I64" s="7">
        <f t="shared" si="0"/>
        <v>98.26666666666668</v>
      </c>
      <c r="J64" s="7">
        <f t="shared" si="0"/>
        <v>19.36</v>
      </c>
      <c r="K64" s="7">
        <f t="shared" si="0"/>
        <v>40.693333333333335</v>
      </c>
      <c r="L64" s="7">
        <f t="shared" si="0"/>
        <v>65.710000000000008</v>
      </c>
      <c r="M64" s="7">
        <f t="shared" si="0"/>
        <v>72.41</v>
      </c>
      <c r="N64" s="7">
        <f t="shared" si="0"/>
        <v>70.8</v>
      </c>
      <c r="O64" s="7">
        <f t="shared" si="0"/>
        <v>124.40666666666665</v>
      </c>
      <c r="P64" s="7">
        <f t="shared" si="0"/>
        <v>77.446666666666687</v>
      </c>
      <c r="Q64" s="7">
        <f t="shared" si="0"/>
        <v>97.04</v>
      </c>
      <c r="R64" s="7">
        <f t="shared" si="0"/>
        <v>73.15333333333335</v>
      </c>
      <c r="S64" s="7">
        <f t="shared" si="0"/>
        <v>39.323333333333338</v>
      </c>
      <c r="T64" s="7">
        <f t="shared" si="0"/>
        <v>20.686666666666667</v>
      </c>
      <c r="U64" s="7">
        <f t="shared" si="0"/>
        <v>91.609090909090909</v>
      </c>
    </row>
    <row r="65" spans="1:21" x14ac:dyDescent="0.3">
      <c r="A65" t="s">
        <v>144</v>
      </c>
      <c r="B65" s="7">
        <f>AVERAGE(B4:B62)</f>
        <v>0.43220338983050843</v>
      </c>
      <c r="C65" s="7">
        <f t="shared" ref="C65:U65" si="1">AVERAGE(C4:C62)</f>
        <v>0.1542372881355932</v>
      </c>
      <c r="D65" s="7">
        <f t="shared" si="1"/>
        <v>0</v>
      </c>
      <c r="E65" s="7">
        <f t="shared" si="1"/>
        <v>1.1305084745762712</v>
      </c>
      <c r="F65" s="7">
        <f t="shared" si="1"/>
        <v>2.96271186440678</v>
      </c>
      <c r="G65" s="7">
        <f t="shared" si="1"/>
        <v>5.4186440677966097</v>
      </c>
      <c r="H65" s="7">
        <f t="shared" si="1"/>
        <v>40.105084745762717</v>
      </c>
      <c r="I65" s="7">
        <f t="shared" si="1"/>
        <v>102.53898305084745</v>
      </c>
      <c r="J65" s="7">
        <f t="shared" si="1"/>
        <v>15.16101694915254</v>
      </c>
      <c r="K65" s="7">
        <f t="shared" si="1"/>
        <v>42.920338983050847</v>
      </c>
      <c r="L65" s="7">
        <f t="shared" si="1"/>
        <v>66.58135593220338</v>
      </c>
      <c r="M65" s="7">
        <f t="shared" si="1"/>
        <v>76.647457627118641</v>
      </c>
      <c r="N65" s="7">
        <f t="shared" si="1"/>
        <v>78.237288135593218</v>
      </c>
      <c r="O65" s="7">
        <f t="shared" si="1"/>
        <v>128.03728813559326</v>
      </c>
      <c r="P65" s="7">
        <f t="shared" si="1"/>
        <v>86.718644067796632</v>
      </c>
      <c r="Q65" s="7">
        <f t="shared" si="1"/>
        <v>91.803389830508493</v>
      </c>
      <c r="R65" s="7">
        <f t="shared" si="1"/>
        <v>81.083050847457642</v>
      </c>
      <c r="S65" s="7">
        <f t="shared" si="1"/>
        <v>45.729310344827596</v>
      </c>
      <c r="T65" s="7">
        <f t="shared" si="1"/>
        <v>25.713559322033905</v>
      </c>
      <c r="U65" s="7">
        <f t="shared" si="1"/>
        <v>118.44042553191487</v>
      </c>
    </row>
    <row r="66" spans="1:21" x14ac:dyDescent="0.3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8FE64-6DD0-4D28-B204-0ED22C2DEF5D}">
  <dimension ref="B2:AE31"/>
  <sheetViews>
    <sheetView workbookViewId="0"/>
  </sheetViews>
  <sheetFormatPr baseColWidth="10" defaultRowHeight="14.4" x14ac:dyDescent="0.3"/>
  <cols>
    <col min="1" max="1" width="4.109375" customWidth="1"/>
  </cols>
  <sheetData>
    <row r="2" spans="2:31" x14ac:dyDescent="0.3">
      <c r="B2" s="14" t="s">
        <v>179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2:31" x14ac:dyDescent="0.3">
      <c r="B3" s="15" t="s">
        <v>180</v>
      </c>
      <c r="C3" s="15">
        <v>1990</v>
      </c>
      <c r="D3" s="15">
        <v>1991</v>
      </c>
      <c r="E3" s="15">
        <v>1992</v>
      </c>
      <c r="F3" s="15">
        <v>1993</v>
      </c>
      <c r="G3" s="15">
        <v>1994</v>
      </c>
      <c r="H3" s="15">
        <v>1995</v>
      </c>
      <c r="I3" s="15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5">
        <v>2002</v>
      </c>
      <c r="P3" s="15">
        <v>2003</v>
      </c>
      <c r="Q3" s="15">
        <v>2004</v>
      </c>
      <c r="R3" s="15">
        <v>2005</v>
      </c>
      <c r="S3" s="15">
        <v>2006</v>
      </c>
      <c r="T3" s="15">
        <v>2007</v>
      </c>
      <c r="U3" s="15">
        <v>2008</v>
      </c>
      <c r="V3" s="15">
        <v>2009</v>
      </c>
      <c r="W3" s="15">
        <v>2010</v>
      </c>
      <c r="X3" s="15">
        <v>2011</v>
      </c>
      <c r="Y3" s="15">
        <v>2012</v>
      </c>
      <c r="Z3" s="15">
        <v>2013</v>
      </c>
      <c r="AA3" s="15">
        <v>2014</v>
      </c>
      <c r="AB3" s="15">
        <v>2015</v>
      </c>
      <c r="AC3" s="15">
        <v>2016</v>
      </c>
      <c r="AD3" s="15">
        <v>2017</v>
      </c>
      <c r="AE3" s="15">
        <v>2018</v>
      </c>
    </row>
    <row r="4" spans="2:31" x14ac:dyDescent="0.3">
      <c r="B4" s="16" t="s">
        <v>181</v>
      </c>
      <c r="C4" s="17">
        <v>33631.376232454546</v>
      </c>
      <c r="D4" s="17">
        <v>31689.811703239568</v>
      </c>
      <c r="E4" s="17">
        <v>32536.282528749329</v>
      </c>
      <c r="F4" s="17">
        <v>34544.822662943116</v>
      </c>
      <c r="G4" s="17">
        <v>36972.671082545297</v>
      </c>
      <c r="H4" s="17">
        <v>39759.257605579805</v>
      </c>
      <c r="I4" s="17">
        <v>45519.042589564859</v>
      </c>
      <c r="J4" s="17">
        <v>52011.579116944617</v>
      </c>
      <c r="K4" s="17">
        <v>52523.209936124571</v>
      </c>
      <c r="L4" s="17">
        <v>54867.066482934235</v>
      </c>
      <c r="M4" s="17">
        <v>51746.355047481571</v>
      </c>
      <c r="N4" s="17">
        <v>49650.99487027758</v>
      </c>
      <c r="O4" s="17">
        <v>50361.505777325874</v>
      </c>
      <c r="P4" s="17">
        <v>50978.322515413733</v>
      </c>
      <c r="Q4" s="17">
        <v>55973.899724734067</v>
      </c>
      <c r="R4" s="17">
        <v>56653.057888563635</v>
      </c>
      <c r="S4" s="17">
        <v>58053.293537415739</v>
      </c>
      <c r="T4" s="17">
        <v>67494.242971101747</v>
      </c>
      <c r="U4" s="17">
        <v>69056.748130713386</v>
      </c>
      <c r="V4" s="17">
        <v>66803.893458665974</v>
      </c>
      <c r="W4" s="17">
        <v>66607.692416466569</v>
      </c>
      <c r="X4" s="17">
        <v>75314.139657217485</v>
      </c>
      <c r="Y4" s="17">
        <v>80516.74638322377</v>
      </c>
      <c r="Z4" s="17">
        <v>79901.349333975755</v>
      </c>
      <c r="AA4" s="17">
        <v>76495.392265508417</v>
      </c>
      <c r="AB4" s="17">
        <v>82828.970536262219</v>
      </c>
      <c r="AC4" s="17">
        <v>86191.043972360392</v>
      </c>
      <c r="AD4" s="17">
        <v>86896.135405348352</v>
      </c>
      <c r="AE4" s="17">
        <v>86954.263680109216</v>
      </c>
    </row>
    <row r="5" spans="2:31" x14ac:dyDescent="0.3">
      <c r="B5" s="18" t="s">
        <v>182</v>
      </c>
      <c r="C5" s="19">
        <v>2224.233679332076</v>
      </c>
      <c r="D5" s="19">
        <v>2132.916855580705</v>
      </c>
      <c r="E5" s="19">
        <v>2402.2309240437489</v>
      </c>
      <c r="F5" s="19">
        <v>2384.8879354919904</v>
      </c>
      <c r="G5" s="19">
        <v>2599.0906494393803</v>
      </c>
      <c r="H5" s="19">
        <v>2764.798635851791</v>
      </c>
      <c r="I5" s="19">
        <v>2762.0611772275684</v>
      </c>
      <c r="J5" s="19">
        <v>3180.2593773509288</v>
      </c>
      <c r="K5" s="19">
        <v>3559.2770719037494</v>
      </c>
      <c r="L5" s="19">
        <v>3943.6389430836966</v>
      </c>
      <c r="M5" s="19">
        <v>4803.5850629420001</v>
      </c>
      <c r="N5" s="19">
        <v>4705.9224113166492</v>
      </c>
      <c r="O5" s="19">
        <v>4919.7616671967198</v>
      </c>
      <c r="P5" s="19">
        <v>5083.3310127511368</v>
      </c>
      <c r="Q5" s="19">
        <v>5394.3435344656309</v>
      </c>
      <c r="R5" s="19">
        <v>5786.8295472503396</v>
      </c>
      <c r="S5" s="19">
        <v>6262.9417488866129</v>
      </c>
      <c r="T5" s="19">
        <v>5677.0882672657863</v>
      </c>
      <c r="U5" s="19">
        <v>4507.5998052807045</v>
      </c>
      <c r="V5" s="19">
        <v>4241.5237893123394</v>
      </c>
      <c r="W5" s="19">
        <v>4279.633488347813</v>
      </c>
      <c r="X5" s="19">
        <v>4484.3455560527937</v>
      </c>
      <c r="Y5" s="19">
        <v>5090.6429100716559</v>
      </c>
      <c r="Z5" s="19">
        <v>5084.5063622139351</v>
      </c>
      <c r="AA5" s="19">
        <v>5125.1254792080335</v>
      </c>
      <c r="AB5" s="19">
        <v>5411.2367337319574</v>
      </c>
      <c r="AC5" s="19">
        <v>5977.0655584795504</v>
      </c>
      <c r="AD5" s="19">
        <v>6079.8328689231457</v>
      </c>
      <c r="AE5" s="19">
        <v>6611.3292935627787</v>
      </c>
    </row>
    <row r="6" spans="2:31" x14ac:dyDescent="0.3">
      <c r="B6" s="16" t="s">
        <v>183</v>
      </c>
      <c r="C6" s="17">
        <v>11889.588072270662</v>
      </c>
      <c r="D6" s="17">
        <v>12001.205705646744</v>
      </c>
      <c r="E6" s="17">
        <v>12392.366672283859</v>
      </c>
      <c r="F6" s="17">
        <v>12756.316196983435</v>
      </c>
      <c r="G6" s="17">
        <v>13105.558479766169</v>
      </c>
      <c r="H6" s="17">
        <v>13391.069560069773</v>
      </c>
      <c r="I6" s="17">
        <v>13463.334074843129</v>
      </c>
      <c r="J6" s="17">
        <v>14036.588371127269</v>
      </c>
      <c r="K6" s="17">
        <v>13988.214588475248</v>
      </c>
      <c r="L6" s="17">
        <v>13987.158129380749</v>
      </c>
      <c r="M6" s="17">
        <v>13799.954944402964</v>
      </c>
      <c r="N6" s="17">
        <v>13631.568792979502</v>
      </c>
      <c r="O6" s="17">
        <v>13763.278729702555</v>
      </c>
      <c r="P6" s="17">
        <v>13466.873108196412</v>
      </c>
      <c r="Q6" s="17">
        <v>13869.736277732018</v>
      </c>
      <c r="R6" s="17">
        <v>13704.049323249186</v>
      </c>
      <c r="S6" s="17">
        <v>13846.754289663186</v>
      </c>
      <c r="T6" s="17">
        <v>13981.007126467463</v>
      </c>
      <c r="U6" s="17">
        <v>13719.554823510116</v>
      </c>
      <c r="V6" s="17">
        <v>13293.291855742973</v>
      </c>
      <c r="W6" s="17">
        <v>13026.569850812873</v>
      </c>
      <c r="X6" s="17">
        <v>12415.863137279253</v>
      </c>
      <c r="Y6" s="17">
        <v>12532.750068681724</v>
      </c>
      <c r="Z6" s="17">
        <v>12723.379815465698</v>
      </c>
      <c r="AA6" s="17">
        <v>12330.230379325119</v>
      </c>
      <c r="AB6" s="17">
        <v>12134.180659296791</v>
      </c>
      <c r="AC6" s="17">
        <v>12004.226891477623</v>
      </c>
      <c r="AD6" s="17">
        <v>11856.102568955481</v>
      </c>
      <c r="AE6" s="17">
        <v>11930.718256530672</v>
      </c>
    </row>
    <row r="7" spans="2:31" x14ac:dyDescent="0.3">
      <c r="B7" s="18" t="s">
        <v>184</v>
      </c>
      <c r="C7" s="19">
        <v>-60104.959827030878</v>
      </c>
      <c r="D7" s="19">
        <v>-55546.308494732875</v>
      </c>
      <c r="E7" s="19">
        <v>-58188.961952876765</v>
      </c>
      <c r="F7" s="19">
        <v>-57995.113383102333</v>
      </c>
      <c r="G7" s="19">
        <v>-60078.510253633176</v>
      </c>
      <c r="H7" s="19">
        <v>-62084.277383652166</v>
      </c>
      <c r="I7" s="19">
        <v>-61479.901576261385</v>
      </c>
      <c r="J7" s="19">
        <v>-64725.468546222117</v>
      </c>
      <c r="K7" s="19">
        <v>-47813.354394752285</v>
      </c>
      <c r="L7" s="19">
        <v>-59814.018067461409</v>
      </c>
      <c r="M7" s="19">
        <v>-73289.840668899007</v>
      </c>
      <c r="N7" s="19">
        <v>-75029.862997617369</v>
      </c>
      <c r="O7" s="19">
        <v>-61450.071327640449</v>
      </c>
      <c r="P7" s="19">
        <v>-78321.544465857296</v>
      </c>
      <c r="Q7" s="19">
        <v>-72928.576580071429</v>
      </c>
      <c r="R7" s="19">
        <v>-72389.546227927058</v>
      </c>
      <c r="S7" s="19">
        <v>-76637.577572431357</v>
      </c>
      <c r="T7" s="19">
        <v>-62387.937783847759</v>
      </c>
      <c r="U7" s="19">
        <v>-63735.499190675575</v>
      </c>
      <c r="V7" s="19">
        <v>-66045.057814312415</v>
      </c>
      <c r="W7" s="19">
        <v>-76604.749125286646</v>
      </c>
      <c r="X7" s="19">
        <v>-76287.286949535119</v>
      </c>
      <c r="Y7" s="19">
        <v>-67444.107924475698</v>
      </c>
      <c r="Z7" s="19">
        <v>-77492.35414388252</v>
      </c>
      <c r="AA7" s="19">
        <v>-64941.395248016386</v>
      </c>
      <c r="AB7" s="19">
        <v>-55318.294482229081</v>
      </c>
      <c r="AC7" s="19">
        <v>-74519.916268241359</v>
      </c>
      <c r="AD7" s="19">
        <v>-9859.2188718306279</v>
      </c>
      <c r="AE7" s="19">
        <v>-63743.527617274784</v>
      </c>
    </row>
    <row r="8" spans="2:31" x14ac:dyDescent="0.3">
      <c r="B8" s="16" t="s">
        <v>185</v>
      </c>
      <c r="C8" s="17">
        <v>1791.0859751786065</v>
      </c>
      <c r="D8" s="17">
        <v>1839.987439824067</v>
      </c>
      <c r="E8" s="17">
        <v>2055.28809665156</v>
      </c>
      <c r="F8" s="17">
        <v>2133.4028557125521</v>
      </c>
      <c r="G8" s="17">
        <v>2260.9035409725197</v>
      </c>
      <c r="H8" s="17">
        <v>2461.5930233781219</v>
      </c>
      <c r="I8" s="17">
        <v>2583.1967017419674</v>
      </c>
      <c r="J8" s="17">
        <v>2761.0175649413404</v>
      </c>
      <c r="K8" s="17">
        <v>2903.5406208273175</v>
      </c>
      <c r="L8" s="17">
        <v>2982.2150889687955</v>
      </c>
      <c r="M8" s="17">
        <v>3146.6040074931493</v>
      </c>
      <c r="N8" s="17">
        <v>3610.4176052979947</v>
      </c>
      <c r="O8" s="17">
        <v>3863.6436206741009</v>
      </c>
      <c r="P8" s="17">
        <v>4320.4599565429398</v>
      </c>
      <c r="Q8" s="17">
        <v>4742.1493685757632</v>
      </c>
      <c r="R8" s="17">
        <v>5046.0722773711823</v>
      </c>
      <c r="S8" s="17">
        <v>5622.1272832338173</v>
      </c>
      <c r="T8" s="17">
        <v>5443.6307982922917</v>
      </c>
      <c r="U8" s="17">
        <v>5179.1787163163972</v>
      </c>
      <c r="V8" s="17">
        <v>4794.2743010258755</v>
      </c>
      <c r="W8" s="17">
        <v>5257.4411939473603</v>
      </c>
      <c r="X8" s="17">
        <v>5687.6361569802448</v>
      </c>
      <c r="Y8" s="17">
        <v>5630.9033122633809</v>
      </c>
      <c r="Z8" s="17">
        <v>6445.5546974713798</v>
      </c>
      <c r="AA8" s="17">
        <v>6828.7547808114768</v>
      </c>
      <c r="AB8" s="17">
        <v>7636.52333903215</v>
      </c>
      <c r="AC8" s="17">
        <v>7567.1505475948834</v>
      </c>
      <c r="AD8" s="17">
        <v>7692.8387967579001</v>
      </c>
      <c r="AE8" s="17">
        <v>8143.8443391011224</v>
      </c>
    </row>
    <row r="9" spans="2:31" x14ac:dyDescent="0.3">
      <c r="B9" s="20" t="s">
        <v>186</v>
      </c>
      <c r="C9" s="21">
        <f>SUM(C4:C8)</f>
        <v>-10568.675867794982</v>
      </c>
      <c r="D9" s="21">
        <f t="shared" ref="D9:AE9" si="0">SUM(D4:D8)</f>
        <v>-7882.3867904417903</v>
      </c>
      <c r="E9" s="21">
        <f t="shared" si="0"/>
        <v>-8802.7937311482656</v>
      </c>
      <c r="F9" s="21">
        <f t="shared" si="0"/>
        <v>-6175.6837319712404</v>
      </c>
      <c r="G9" s="21">
        <f t="shared" si="0"/>
        <v>-5140.2865009098077</v>
      </c>
      <c r="H9" s="21">
        <f t="shared" si="0"/>
        <v>-3707.5585587726782</v>
      </c>
      <c r="I9" s="21">
        <f t="shared" si="0"/>
        <v>2847.732967116136</v>
      </c>
      <c r="J9" s="21">
        <f t="shared" si="0"/>
        <v>7263.9758841420307</v>
      </c>
      <c r="K9" s="21">
        <f t="shared" si="0"/>
        <v>25160.887822578599</v>
      </c>
      <c r="L9" s="21">
        <f t="shared" si="0"/>
        <v>15966.060576906068</v>
      </c>
      <c r="M9" s="21">
        <f>SUM(M4:M8)</f>
        <v>206.65839342068421</v>
      </c>
      <c r="N9" s="21">
        <f t="shared" si="0"/>
        <v>-3430.9593177456354</v>
      </c>
      <c r="O9" s="21">
        <f t="shared" si="0"/>
        <v>11458.118467258802</v>
      </c>
      <c r="P9" s="21">
        <f t="shared" si="0"/>
        <v>-4472.5578729530807</v>
      </c>
      <c r="Q9" s="21">
        <f t="shared" si="0"/>
        <v>7051.5523254360487</v>
      </c>
      <c r="R9" s="21">
        <f t="shared" si="0"/>
        <v>8800.4628085072836</v>
      </c>
      <c r="S9" s="21">
        <f t="shared" si="0"/>
        <v>7147.5392867679939</v>
      </c>
      <c r="T9" s="21">
        <f t="shared" si="0"/>
        <v>30208.031379279531</v>
      </c>
      <c r="U9" s="21">
        <f t="shared" si="0"/>
        <v>28727.582285145036</v>
      </c>
      <c r="V9" s="21">
        <f t="shared" si="0"/>
        <v>23087.925590434741</v>
      </c>
      <c r="W9" s="21">
        <f t="shared" si="0"/>
        <v>12566.587824287966</v>
      </c>
      <c r="X9" s="21">
        <f t="shared" si="0"/>
        <v>21614.697557994667</v>
      </c>
      <c r="Y9" s="21">
        <f t="shared" si="0"/>
        <v>36326.934749764827</v>
      </c>
      <c r="Z9" s="21">
        <f t="shared" si="0"/>
        <v>26662.436065244241</v>
      </c>
      <c r="AA9" s="21">
        <f t="shared" si="0"/>
        <v>35838.107656836655</v>
      </c>
      <c r="AB9" s="21">
        <f t="shared" si="0"/>
        <v>52692.61678609404</v>
      </c>
      <c r="AC9" s="21">
        <f t="shared" si="0"/>
        <v>37219.57070167108</v>
      </c>
      <c r="AD9" s="21">
        <f t="shared" si="0"/>
        <v>102665.69076815425</v>
      </c>
      <c r="AE9" s="21">
        <f t="shared" si="0"/>
        <v>49896.627952029012</v>
      </c>
    </row>
    <row r="10" spans="2:31" x14ac:dyDescent="0.3">
      <c r="B10" s="20" t="s">
        <v>187</v>
      </c>
      <c r="C10" s="21">
        <f>+C4+C5+C6+C8</f>
        <v>49536.283959235894</v>
      </c>
      <c r="D10" s="21">
        <f t="shared" ref="D10:AE10" si="1">+D4+D5+D6+D8</f>
        <v>47663.921704291082</v>
      </c>
      <c r="E10" s="21">
        <f t="shared" si="1"/>
        <v>49386.168221728498</v>
      </c>
      <c r="F10" s="21">
        <f t="shared" si="1"/>
        <v>51819.429651131089</v>
      </c>
      <c r="G10" s="21">
        <f t="shared" si="1"/>
        <v>54938.223752723366</v>
      </c>
      <c r="H10" s="21">
        <f t="shared" si="1"/>
        <v>58376.718824879485</v>
      </c>
      <c r="I10" s="21">
        <f t="shared" si="1"/>
        <v>64327.63454337752</v>
      </c>
      <c r="J10" s="21">
        <f t="shared" si="1"/>
        <v>71989.44443036415</v>
      </c>
      <c r="K10" s="21">
        <f t="shared" si="1"/>
        <v>72974.242217330888</v>
      </c>
      <c r="L10" s="21">
        <f t="shared" si="1"/>
        <v>75780.078644367473</v>
      </c>
      <c r="M10" s="21">
        <f t="shared" si="1"/>
        <v>73496.499062319694</v>
      </c>
      <c r="N10" s="21">
        <f t="shared" si="1"/>
        <v>71598.903679871728</v>
      </c>
      <c r="O10" s="21">
        <f t="shared" si="1"/>
        <v>72908.189794899256</v>
      </c>
      <c r="P10" s="21">
        <f t="shared" si="1"/>
        <v>73848.986592904213</v>
      </c>
      <c r="Q10" s="21">
        <f t="shared" si="1"/>
        <v>79980.128905507474</v>
      </c>
      <c r="R10" s="21">
        <f t="shared" si="1"/>
        <v>81190.009036434349</v>
      </c>
      <c r="S10" s="21">
        <f t="shared" si="1"/>
        <v>83785.116859199348</v>
      </c>
      <c r="T10" s="21">
        <f t="shared" si="1"/>
        <v>92595.969163127287</v>
      </c>
      <c r="U10" s="21">
        <f t="shared" si="1"/>
        <v>92463.081475820611</v>
      </c>
      <c r="V10" s="21">
        <f t="shared" si="1"/>
        <v>89132.983404747152</v>
      </c>
      <c r="W10" s="21">
        <f t="shared" si="1"/>
        <v>89171.336949574616</v>
      </c>
      <c r="X10" s="21">
        <f t="shared" si="1"/>
        <v>97901.984507529778</v>
      </c>
      <c r="Y10" s="21">
        <f t="shared" si="1"/>
        <v>103771.04267424053</v>
      </c>
      <c r="Z10" s="21">
        <f t="shared" si="1"/>
        <v>104154.79020912676</v>
      </c>
      <c r="AA10" s="21">
        <f t="shared" si="1"/>
        <v>100779.50290485304</v>
      </c>
      <c r="AB10" s="21">
        <f t="shared" si="1"/>
        <v>108010.91126832312</v>
      </c>
      <c r="AC10" s="21">
        <f t="shared" si="1"/>
        <v>111739.48696991244</v>
      </c>
      <c r="AD10" s="21">
        <f t="shared" si="1"/>
        <v>112524.90963998488</v>
      </c>
      <c r="AE10" s="21">
        <f t="shared" si="1"/>
        <v>113640.1555693038</v>
      </c>
    </row>
    <row r="13" spans="2:31" x14ac:dyDescent="0.3">
      <c r="B13" s="14" t="s">
        <v>188</v>
      </c>
    </row>
    <row r="14" spans="2:31" x14ac:dyDescent="0.3">
      <c r="B14" s="15" t="s">
        <v>189</v>
      </c>
      <c r="C14" s="15">
        <v>1990</v>
      </c>
      <c r="D14" s="15">
        <v>1991</v>
      </c>
      <c r="E14" s="15">
        <v>1992</v>
      </c>
      <c r="F14" s="15">
        <v>1993</v>
      </c>
      <c r="G14" s="15">
        <v>1994</v>
      </c>
      <c r="H14" s="15">
        <v>1995</v>
      </c>
      <c r="I14" s="15">
        <v>1996</v>
      </c>
      <c r="J14" s="15">
        <v>1997</v>
      </c>
      <c r="K14" s="15">
        <v>1998</v>
      </c>
      <c r="L14" s="15">
        <v>1999</v>
      </c>
      <c r="M14" s="15">
        <v>2000</v>
      </c>
      <c r="N14" s="15">
        <v>2001</v>
      </c>
      <c r="O14" s="15">
        <v>2002</v>
      </c>
      <c r="P14" s="15">
        <v>2003</v>
      </c>
      <c r="Q14" s="15">
        <v>2004</v>
      </c>
      <c r="R14" s="15">
        <v>2005</v>
      </c>
      <c r="S14" s="15">
        <v>2006</v>
      </c>
      <c r="T14" s="15">
        <v>2007</v>
      </c>
      <c r="U14" s="15">
        <v>2008</v>
      </c>
      <c r="V14" s="15">
        <v>2009</v>
      </c>
      <c r="W14" s="15">
        <v>2010</v>
      </c>
      <c r="X14" s="15">
        <v>2011</v>
      </c>
      <c r="Y14" s="15">
        <v>2012</v>
      </c>
      <c r="Z14" s="15">
        <v>2013</v>
      </c>
      <c r="AA14" s="15">
        <v>2014</v>
      </c>
      <c r="AB14" s="15">
        <v>2015</v>
      </c>
      <c r="AC14" s="15">
        <v>2016</v>
      </c>
      <c r="AD14" s="15">
        <v>2017</v>
      </c>
      <c r="AE14" s="15">
        <v>2018</v>
      </c>
    </row>
    <row r="15" spans="2:31" x14ac:dyDescent="0.3">
      <c r="B15" s="16" t="s">
        <v>190</v>
      </c>
      <c r="C15" s="17">
        <v>-28081.76365001046</v>
      </c>
      <c r="D15" s="17">
        <v>-25292.667590773275</v>
      </c>
      <c r="E15" s="17">
        <v>-26423.05353591227</v>
      </c>
      <c r="F15" s="17">
        <v>-24415.230792757349</v>
      </c>
      <c r="G15" s="17">
        <v>-23657.809028518663</v>
      </c>
      <c r="H15" s="17">
        <v>-22370.640907358054</v>
      </c>
      <c r="I15" s="17">
        <v>-16201.003748221443</v>
      </c>
      <c r="J15" s="17">
        <v>-12438.660277120493</v>
      </c>
      <c r="K15" s="17">
        <v>4005.5592597692548</v>
      </c>
      <c r="L15" s="17">
        <v>-4437.0880484602412</v>
      </c>
      <c r="M15" s="17">
        <v>-20066.180725981856</v>
      </c>
      <c r="N15" s="17">
        <v>-24135.805805790562</v>
      </c>
      <c r="O15" s="17">
        <v>-10562.686466314857</v>
      </c>
      <c r="P15" s="17">
        <v>-25735.423162812382</v>
      </c>
      <c r="Q15" s="17">
        <v>-15361.899992626915</v>
      </c>
      <c r="R15" s="17">
        <v>-14098.215910502156</v>
      </c>
      <c r="S15" s="17">
        <v>-16376.902373531464</v>
      </c>
      <c r="T15" s="17">
        <v>6373.8482004536017</v>
      </c>
      <c r="U15" s="17">
        <v>6175.7716223310645</v>
      </c>
      <c r="V15" s="17">
        <v>923.65880831524237</v>
      </c>
      <c r="W15" s="17">
        <v>-9737.0492993438202</v>
      </c>
      <c r="X15" s="17">
        <v>-506.1992175029676</v>
      </c>
      <c r="Y15" s="17">
        <v>13137.803423990474</v>
      </c>
      <c r="Z15" s="17">
        <v>2703.9668853272856</v>
      </c>
      <c r="AA15" s="17">
        <v>10969.572530719122</v>
      </c>
      <c r="AB15" s="17">
        <v>26517.367890750964</v>
      </c>
      <c r="AC15" s="17">
        <v>11770.699570953901</v>
      </c>
      <c r="AD15" s="17">
        <v>74472.749718587569</v>
      </c>
      <c r="AE15" s="17">
        <v>23245.745328210211</v>
      </c>
    </row>
    <row r="16" spans="2:31" x14ac:dyDescent="0.3">
      <c r="B16" s="16" t="s">
        <v>191</v>
      </c>
      <c r="C16" s="17">
        <v>11992.464833998685</v>
      </c>
      <c r="D16" s="17">
        <v>11831.756480398981</v>
      </c>
      <c r="E16" s="17">
        <v>11886.6137033959</v>
      </c>
      <c r="F16" s="17">
        <v>12195.982227074608</v>
      </c>
      <c r="G16" s="17">
        <v>12384.412054239336</v>
      </c>
      <c r="H16" s="17">
        <v>12385.158128508834</v>
      </c>
      <c r="I16" s="17">
        <v>12637.048644440909</v>
      </c>
      <c r="J16" s="17">
        <v>13083.430097721972</v>
      </c>
      <c r="K16" s="17">
        <v>13992.852668562835</v>
      </c>
      <c r="L16" s="17">
        <v>13544.588000580174</v>
      </c>
      <c r="M16" s="17">
        <v>13585.790549608322</v>
      </c>
      <c r="N16" s="17">
        <v>13843.236826330156</v>
      </c>
      <c r="O16" s="17">
        <v>14634.303739125728</v>
      </c>
      <c r="P16" s="17">
        <v>14271.225137717915</v>
      </c>
      <c r="Q16" s="17">
        <v>14876.093895069565</v>
      </c>
      <c r="R16" s="17">
        <v>15318.707651421477</v>
      </c>
      <c r="S16" s="17">
        <v>15781.304252401207</v>
      </c>
      <c r="T16" s="17">
        <v>15525.540049067451</v>
      </c>
      <c r="U16" s="17">
        <v>14813.583129613804</v>
      </c>
      <c r="V16" s="17">
        <v>14256.934569436185</v>
      </c>
      <c r="W16" s="17">
        <v>14348.771216697311</v>
      </c>
      <c r="X16" s="17">
        <v>14382.73003245254</v>
      </c>
      <c r="Y16" s="17">
        <v>14813.900529054312</v>
      </c>
      <c r="Z16" s="17">
        <v>15357.513299391496</v>
      </c>
      <c r="AA16" s="17">
        <v>15764.140371914988</v>
      </c>
      <c r="AB16" s="17">
        <v>16630.511601089507</v>
      </c>
      <c r="AC16" s="17">
        <v>15928.374479110162</v>
      </c>
      <c r="AD16" s="17">
        <v>17294.900774950485</v>
      </c>
      <c r="AE16" s="17">
        <v>16208.043162218246</v>
      </c>
    </row>
    <row r="17" spans="2:31" x14ac:dyDescent="0.3">
      <c r="B17" s="16" t="s">
        <v>192</v>
      </c>
      <c r="C17" s="17">
        <v>5503.4462766216511</v>
      </c>
      <c r="D17" s="17">
        <v>5563.3772891372628</v>
      </c>
      <c r="E17" s="17">
        <v>5717.5639538828218</v>
      </c>
      <c r="F17" s="17">
        <v>6021.7101118381952</v>
      </c>
      <c r="G17" s="17">
        <v>6105.4740317813612</v>
      </c>
      <c r="H17" s="17">
        <v>6239.5732229159212</v>
      </c>
      <c r="I17" s="17">
        <v>6358.8953662583053</v>
      </c>
      <c r="J17" s="17">
        <v>6524.9695110538696</v>
      </c>
      <c r="K17" s="17">
        <v>7069.0539291748673</v>
      </c>
      <c r="L17" s="17">
        <v>6719.0857643613217</v>
      </c>
      <c r="M17" s="17">
        <v>6498.8309484351685</v>
      </c>
      <c r="N17" s="17">
        <v>6591.1894620498697</v>
      </c>
      <c r="O17" s="17">
        <v>7101.5065300942624</v>
      </c>
      <c r="P17" s="17">
        <v>6631.8593842016035</v>
      </c>
      <c r="Q17" s="17">
        <v>7100.8928890865673</v>
      </c>
      <c r="R17" s="17">
        <v>7051.9881008183884</v>
      </c>
      <c r="S17" s="17">
        <v>7103.9630203929655</v>
      </c>
      <c r="T17" s="17">
        <v>7517.0513926996755</v>
      </c>
      <c r="U17" s="17">
        <v>6761.2108425058605</v>
      </c>
      <c r="V17" s="17">
        <v>6824.4710894965046</v>
      </c>
      <c r="W17" s="17">
        <v>6610.7790930319397</v>
      </c>
      <c r="X17" s="17">
        <v>6110.1239677381363</v>
      </c>
      <c r="Y17" s="17">
        <v>6448.7819458503127</v>
      </c>
      <c r="Z17" s="17">
        <v>6465.7959041866416</v>
      </c>
      <c r="AA17" s="17">
        <v>6640.6297592080919</v>
      </c>
      <c r="AB17" s="17">
        <v>6832.7737145096271</v>
      </c>
      <c r="AC17" s="17">
        <v>6454.4562648010515</v>
      </c>
      <c r="AD17" s="17">
        <v>7504.8995856200436</v>
      </c>
      <c r="AE17" s="17">
        <v>6500.8156834176625</v>
      </c>
    </row>
    <row r="18" spans="2:31" x14ac:dyDescent="0.3">
      <c r="B18" s="16" t="s">
        <v>193</v>
      </c>
      <c r="C18" s="17">
        <v>17.176671595128973</v>
      </c>
      <c r="D18" s="17">
        <v>15.14703079524932</v>
      </c>
      <c r="E18" s="17">
        <v>16.082147485266198</v>
      </c>
      <c r="F18" s="17">
        <v>21.854721873309174</v>
      </c>
      <c r="G18" s="17">
        <v>27.63644158814947</v>
      </c>
      <c r="H18" s="17">
        <v>38.350997160625482</v>
      </c>
      <c r="I18" s="17">
        <v>52.792704638359297</v>
      </c>
      <c r="J18" s="17">
        <v>94.236552486681362</v>
      </c>
      <c r="K18" s="17">
        <v>93.421965071640841</v>
      </c>
      <c r="L18" s="17">
        <v>139.47486042482171</v>
      </c>
      <c r="M18" s="17">
        <v>188.21762135906044</v>
      </c>
      <c r="N18" s="17">
        <v>270.42019966492398</v>
      </c>
      <c r="O18" s="17">
        <v>284.99466435366361</v>
      </c>
      <c r="P18" s="17">
        <v>359.78076793977311</v>
      </c>
      <c r="Q18" s="17">
        <v>436.4655339068139</v>
      </c>
      <c r="R18" s="17">
        <v>527.98296676959728</v>
      </c>
      <c r="S18" s="17">
        <v>639.1743875052922</v>
      </c>
      <c r="T18" s="17">
        <v>791.59173705883006</v>
      </c>
      <c r="U18" s="17">
        <v>977.01669069432216</v>
      </c>
      <c r="V18" s="17">
        <v>1082.8611231868213</v>
      </c>
      <c r="W18" s="17">
        <v>1344.0868139025129</v>
      </c>
      <c r="X18" s="17">
        <v>1628.0427753069368</v>
      </c>
      <c r="Y18" s="17">
        <v>1926.4488508697611</v>
      </c>
      <c r="Z18" s="17">
        <v>2135.1599763388008</v>
      </c>
      <c r="AA18" s="17">
        <v>2463.7649949944234</v>
      </c>
      <c r="AB18" s="17">
        <v>2711.9635797439355</v>
      </c>
      <c r="AC18" s="17">
        <v>3066.0403868059675</v>
      </c>
      <c r="AD18" s="17">
        <v>3393.1406889961354</v>
      </c>
      <c r="AE18" s="17">
        <v>3942.02377818285</v>
      </c>
    </row>
    <row r="19" spans="2:31" x14ac:dyDescent="0.3">
      <c r="B19" s="20" t="s">
        <v>186</v>
      </c>
      <c r="C19" s="21">
        <f t="shared" ref="C19:Z19" si="2">+C15+C16+C17+C18</f>
        <v>-10568.675867794995</v>
      </c>
      <c r="D19" s="21">
        <f t="shared" si="2"/>
        <v>-7882.3867904417821</v>
      </c>
      <c r="E19" s="21">
        <f t="shared" si="2"/>
        <v>-8802.7937311482819</v>
      </c>
      <c r="F19" s="21">
        <f t="shared" si="2"/>
        <v>-6175.6837319712367</v>
      </c>
      <c r="G19" s="21">
        <f t="shared" si="2"/>
        <v>-5140.2865009098159</v>
      </c>
      <c r="H19" s="21">
        <f t="shared" si="2"/>
        <v>-3707.5585587726737</v>
      </c>
      <c r="I19" s="21">
        <f t="shared" si="2"/>
        <v>2847.7329671161306</v>
      </c>
      <c r="J19" s="21">
        <f t="shared" si="2"/>
        <v>7263.9758841420298</v>
      </c>
      <c r="K19" s="21">
        <f t="shared" si="2"/>
        <v>25160.887822578599</v>
      </c>
      <c r="L19" s="21">
        <f t="shared" si="2"/>
        <v>15966.060576906075</v>
      </c>
      <c r="M19" s="21">
        <f t="shared" si="2"/>
        <v>206.65839342069501</v>
      </c>
      <c r="N19" s="21">
        <f t="shared" si="2"/>
        <v>-3430.9593177456122</v>
      </c>
      <c r="O19" s="21">
        <f t="shared" si="2"/>
        <v>11458.118467258797</v>
      </c>
      <c r="P19" s="21">
        <f t="shared" si="2"/>
        <v>-4472.5578729530907</v>
      </c>
      <c r="Q19" s="21">
        <f t="shared" si="2"/>
        <v>7051.5523254360314</v>
      </c>
      <c r="R19" s="21">
        <f t="shared" si="2"/>
        <v>8800.4628085073073</v>
      </c>
      <c r="S19" s="21">
        <f t="shared" si="2"/>
        <v>7147.5392867680011</v>
      </c>
      <c r="T19" s="21">
        <f t="shared" si="2"/>
        <v>30208.031379279557</v>
      </c>
      <c r="U19" s="21">
        <f t="shared" si="2"/>
        <v>28727.582285145054</v>
      </c>
      <c r="V19" s="21">
        <f t="shared" si="2"/>
        <v>23087.925590434752</v>
      </c>
      <c r="W19" s="21">
        <f t="shared" si="2"/>
        <v>12566.587824287943</v>
      </c>
      <c r="X19" s="21">
        <f t="shared" si="2"/>
        <v>21614.697557994645</v>
      </c>
      <c r="Y19" s="21">
        <f t="shared" si="2"/>
        <v>36326.934749764863</v>
      </c>
      <c r="Z19" s="21">
        <f t="shared" si="2"/>
        <v>26662.436065244223</v>
      </c>
      <c r="AA19" s="21">
        <f>+AA15+AA16+AA17+AA18</f>
        <v>35838.107656836626</v>
      </c>
      <c r="AB19" s="21">
        <f>+AB15+AB16+AB17+AB18</f>
        <v>52692.616786094033</v>
      </c>
      <c r="AC19" s="21">
        <f>+AC15+AC16+AC17+AC18</f>
        <v>37219.57070167108</v>
      </c>
      <c r="AD19" s="21">
        <f>+AD15+AD16+AD17+AD18</f>
        <v>102665.69076815424</v>
      </c>
      <c r="AE19" s="21">
        <f>+AE15+AE16+AE17+AE18</f>
        <v>49896.627952028968</v>
      </c>
    </row>
    <row r="20" spans="2:31" x14ac:dyDescent="0.3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2" spans="2:31" x14ac:dyDescent="0.3">
      <c r="B22" s="24" t="s">
        <v>194</v>
      </c>
    </row>
    <row r="23" spans="2:31" ht="15" thickBot="1" x14ac:dyDescent="0.35">
      <c r="B23" s="25" t="s">
        <v>195</v>
      </c>
      <c r="C23" s="25">
        <v>1990</v>
      </c>
      <c r="D23" s="25">
        <v>1991</v>
      </c>
      <c r="E23" s="25">
        <v>1992</v>
      </c>
      <c r="F23" s="25">
        <v>1993</v>
      </c>
      <c r="G23" s="25">
        <v>1994</v>
      </c>
      <c r="H23" s="25">
        <v>1995</v>
      </c>
      <c r="I23" s="25">
        <v>1996</v>
      </c>
      <c r="J23" s="25">
        <v>1997</v>
      </c>
      <c r="K23" s="25">
        <v>1998</v>
      </c>
      <c r="L23" s="25">
        <v>1999</v>
      </c>
      <c r="M23" s="25">
        <v>2000</v>
      </c>
      <c r="N23" s="25">
        <v>2001</v>
      </c>
      <c r="O23" s="25">
        <v>2002</v>
      </c>
      <c r="P23" s="25">
        <v>2003</v>
      </c>
      <c r="Q23" s="25">
        <v>2004</v>
      </c>
      <c r="R23" s="25">
        <v>2005</v>
      </c>
      <c r="S23" s="25">
        <v>2006</v>
      </c>
      <c r="T23" s="25">
        <v>2007</v>
      </c>
      <c r="U23" s="25">
        <v>2008</v>
      </c>
      <c r="V23" s="25">
        <v>2009</v>
      </c>
      <c r="W23" s="25">
        <v>2010</v>
      </c>
      <c r="X23" s="25">
        <v>2011</v>
      </c>
      <c r="Y23" s="25">
        <v>2012</v>
      </c>
      <c r="Z23" s="25">
        <v>2013</v>
      </c>
      <c r="AA23" s="25">
        <v>2014</v>
      </c>
      <c r="AB23" s="25">
        <v>2015</v>
      </c>
      <c r="AC23" s="25">
        <v>2016</v>
      </c>
      <c r="AD23" s="25">
        <v>2017</v>
      </c>
      <c r="AE23" s="25">
        <v>2018</v>
      </c>
    </row>
    <row r="24" spans="2:31" ht="15" thickTop="1" x14ac:dyDescent="0.3">
      <c r="B24" s="26" t="s">
        <v>196</v>
      </c>
      <c r="C24" s="27">
        <v>-1.0467745862191729</v>
      </c>
      <c r="D24" s="27">
        <v>-0.59657789004355588</v>
      </c>
      <c r="E24" s="27">
        <v>-0.52819667468600362</v>
      </c>
      <c r="F24" s="27">
        <v>-0.30995146381127497</v>
      </c>
      <c r="G24" s="27">
        <v>-0.21459169321401231</v>
      </c>
      <c r="H24" s="27">
        <v>-0.12722567844694399</v>
      </c>
      <c r="I24" s="27">
        <v>8.8512113189141706E-2</v>
      </c>
      <c r="J24" s="27">
        <v>0.20392185601345569</v>
      </c>
      <c r="K24" s="27">
        <v>0.67007643881796397</v>
      </c>
      <c r="L24" s="27">
        <v>0.41744696244576213</v>
      </c>
      <c r="M24" s="27">
        <v>4.9198299881677522E-3</v>
      </c>
      <c r="N24" s="27">
        <v>-7.612851866137442E-2</v>
      </c>
      <c r="O24" s="27">
        <v>0.23848980085243512</v>
      </c>
      <c r="P24" s="27">
        <v>-8.5517538812282023E-2</v>
      </c>
      <c r="Q24" s="27">
        <v>0.11660911069715159</v>
      </c>
      <c r="R24" s="27">
        <v>0.1278547751974676</v>
      </c>
      <c r="S24" s="27">
        <v>8.707992360117936E-2</v>
      </c>
      <c r="T24" s="27">
        <v>0.33304372163712004</v>
      </c>
      <c r="U24" s="27">
        <v>0.30608763201893913</v>
      </c>
      <c r="V24" s="27">
        <v>0.23879196186964471</v>
      </c>
      <c r="W24" s="27">
        <v>0.11269612117205986</v>
      </c>
      <c r="X24" s="27">
        <v>0.17716080859565836</v>
      </c>
      <c r="Y24" s="27">
        <v>0.27955119935325207</v>
      </c>
      <c r="Z24" s="27">
        <v>0.19337951145777163</v>
      </c>
      <c r="AA24" s="27">
        <v>0.24117254577211861</v>
      </c>
      <c r="AB24" s="27">
        <v>0.33025077057983449</v>
      </c>
      <c r="AC24" s="27">
        <v>0.21953606046236218</v>
      </c>
      <c r="AD24" s="27">
        <v>0.57113874652371655</v>
      </c>
      <c r="AE24" s="27">
        <v>0.26087564436863442</v>
      </c>
    </row>
    <row r="25" spans="2:31" x14ac:dyDescent="0.3">
      <c r="B25" s="28" t="s">
        <v>197</v>
      </c>
      <c r="C25" s="29">
        <v>4.9063216426452048</v>
      </c>
      <c r="D25" s="29">
        <v>3.6074405630573594</v>
      </c>
      <c r="E25" s="29">
        <v>2.963333076622924</v>
      </c>
      <c r="F25" s="29">
        <v>2.600765967188988</v>
      </c>
      <c r="G25" s="29">
        <v>2.2935076586062908</v>
      </c>
      <c r="H25" s="29">
        <v>2.0032098051231757</v>
      </c>
      <c r="I25" s="29">
        <v>1.9994061717307674</v>
      </c>
      <c r="J25" s="29">
        <v>2.0209622603050961</v>
      </c>
      <c r="K25" s="29">
        <v>1.9434258717432369</v>
      </c>
      <c r="L25" s="29">
        <v>1.9813380696894671</v>
      </c>
      <c r="M25" s="29">
        <v>1.7497004313590698</v>
      </c>
      <c r="N25" s="29">
        <v>1.5886864197820167</v>
      </c>
      <c r="O25" s="29">
        <v>1.5175143907249959</v>
      </c>
      <c r="P25" s="29">
        <v>1.4120294821443069</v>
      </c>
      <c r="Q25" s="29">
        <v>1.3226040557726493</v>
      </c>
      <c r="R25" s="29">
        <v>1.179543687588676</v>
      </c>
      <c r="S25" s="29">
        <v>1.0207711048922548</v>
      </c>
      <c r="T25" s="29">
        <v>1.020871098532983</v>
      </c>
      <c r="U25" s="29">
        <v>0.98517882142636704</v>
      </c>
      <c r="V25" s="29">
        <v>0.92187753685987506</v>
      </c>
      <c r="W25" s="29">
        <v>0.79968118111753539</v>
      </c>
      <c r="X25" s="29">
        <v>0.80243522686064095</v>
      </c>
      <c r="Y25" s="29">
        <v>0.79856226894864124</v>
      </c>
      <c r="Z25" s="29">
        <v>0.75542243767001127</v>
      </c>
      <c r="AA25" s="29">
        <v>0.67819566562899813</v>
      </c>
      <c r="AB25" s="29">
        <v>0.67695796589869861</v>
      </c>
      <c r="AC25" s="29">
        <v>0.65908462416409985</v>
      </c>
      <c r="AD25" s="29">
        <v>0.62598649425744135</v>
      </c>
      <c r="AE25" s="29">
        <v>0.59414734075408504</v>
      </c>
    </row>
    <row r="26" spans="2:31" x14ac:dyDescent="0.3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8" spans="2:31" x14ac:dyDescent="0.3">
      <c r="B28" s="24" t="s">
        <v>198</v>
      </c>
    </row>
    <row r="29" spans="2:31" ht="15" thickBot="1" x14ac:dyDescent="0.35">
      <c r="B29" s="25" t="s">
        <v>199</v>
      </c>
      <c r="C29" s="25">
        <v>1990</v>
      </c>
      <c r="D29" s="25">
        <v>1991</v>
      </c>
      <c r="E29" s="25">
        <v>1992</v>
      </c>
      <c r="F29" s="25">
        <v>1993</v>
      </c>
      <c r="G29" s="25">
        <v>1994</v>
      </c>
      <c r="H29" s="25">
        <v>1995</v>
      </c>
      <c r="I29" s="25">
        <v>1996</v>
      </c>
      <c r="J29" s="25">
        <v>1997</v>
      </c>
      <c r="K29" s="25">
        <v>1998</v>
      </c>
      <c r="L29" s="25">
        <v>1999</v>
      </c>
      <c r="M29" s="25">
        <v>2000</v>
      </c>
      <c r="N29" s="25">
        <v>2001</v>
      </c>
      <c r="O29" s="25">
        <v>2002</v>
      </c>
      <c r="P29" s="25">
        <v>2003</v>
      </c>
      <c r="Q29" s="25">
        <v>2004</v>
      </c>
      <c r="R29" s="25">
        <v>2005</v>
      </c>
      <c r="S29" s="25">
        <v>2006</v>
      </c>
      <c r="T29" s="25">
        <v>2007</v>
      </c>
      <c r="U29" s="25">
        <v>2008</v>
      </c>
      <c r="V29" s="25">
        <v>2009</v>
      </c>
      <c r="W29" s="25">
        <v>2010</v>
      </c>
      <c r="X29" s="25">
        <v>2011</v>
      </c>
      <c r="Y29" s="25">
        <v>2012</v>
      </c>
      <c r="Z29" s="25">
        <v>2013</v>
      </c>
      <c r="AA29" s="25">
        <v>2014</v>
      </c>
      <c r="AB29" s="25">
        <v>2015</v>
      </c>
      <c r="AC29" s="25">
        <v>2016</v>
      </c>
      <c r="AD29" s="25">
        <v>2017</v>
      </c>
      <c r="AE29" s="25">
        <v>2018</v>
      </c>
    </row>
    <row r="30" spans="2:31" ht="15" thickTop="1" x14ac:dyDescent="0.3">
      <c r="B30" s="26" t="s">
        <v>200</v>
      </c>
      <c r="C30" s="27">
        <v>-0.79477717602737308</v>
      </c>
      <c r="D30" s="27">
        <v>-0.58313068332666096</v>
      </c>
      <c r="E30" s="27">
        <v>-0.64080614407565939</v>
      </c>
      <c r="F30" s="27">
        <v>-0.44248672880029899</v>
      </c>
      <c r="G30" s="27">
        <v>-0.36271178565618406</v>
      </c>
      <c r="H30" s="27">
        <v>-0.25780504591587822</v>
      </c>
      <c r="I30" s="27">
        <v>0.19525151288627488</v>
      </c>
      <c r="J30" s="27">
        <v>0.49138336946848776</v>
      </c>
      <c r="K30" s="27">
        <v>1.6802042873733496</v>
      </c>
      <c r="L30" s="27">
        <v>1.0530067844289122</v>
      </c>
      <c r="M30" s="27">
        <v>1.3468943658023314E-2</v>
      </c>
      <c r="N30" s="27">
        <v>-0.22106626839552088</v>
      </c>
      <c r="O30" s="27">
        <v>0.73020244696599823</v>
      </c>
      <c r="P30" s="27">
        <v>-0.28205614935009876</v>
      </c>
      <c r="Q30" s="27">
        <v>0.44011320624014599</v>
      </c>
      <c r="R30" s="27">
        <v>0.54379267712341162</v>
      </c>
      <c r="S30" s="27">
        <v>0.43721478960085947</v>
      </c>
      <c r="T30" s="27">
        <v>1.8288021497168885</v>
      </c>
      <c r="U30" s="27">
        <v>1.7204458926119666</v>
      </c>
      <c r="V30" s="27">
        <v>1.3676807601051746</v>
      </c>
      <c r="W30" s="27">
        <v>0.73644172436321165</v>
      </c>
      <c r="X30" s="27">
        <v>1.2527239118403086</v>
      </c>
      <c r="Y30" s="27">
        <v>2.0825495739221482</v>
      </c>
      <c r="Z30" s="27">
        <v>1.5138873737342078</v>
      </c>
      <c r="AA30" s="27">
        <v>2.014778463963816</v>
      </c>
      <c r="AB30" s="27">
        <v>2.9320225107435309</v>
      </c>
      <c r="AC30" s="27">
        <v>2.0487295391880234</v>
      </c>
      <c r="AD30" s="27">
        <v>5.5738433460139971</v>
      </c>
      <c r="AE30" s="27">
        <v>2.6609540966145744</v>
      </c>
    </row>
    <row r="31" spans="2:31" x14ac:dyDescent="0.3">
      <c r="B31" s="28" t="s">
        <v>201</v>
      </c>
      <c r="C31" s="29">
        <v>3.725188317675757</v>
      </c>
      <c r="D31" s="29">
        <v>3.5261267903213254</v>
      </c>
      <c r="E31" s="29">
        <v>3.5951041220989244</v>
      </c>
      <c r="F31" s="29">
        <v>3.7128536547170805</v>
      </c>
      <c r="G31" s="29">
        <v>3.876581827608701</v>
      </c>
      <c r="H31" s="29">
        <v>4.0592245377908052</v>
      </c>
      <c r="I31" s="29">
        <v>4.4105497636280422</v>
      </c>
      <c r="J31" s="29">
        <v>4.8698421270343974</v>
      </c>
      <c r="K31" s="29">
        <v>4.8731044590307651</v>
      </c>
      <c r="L31" s="29">
        <v>4.9979101953613316</v>
      </c>
      <c r="M31" s="29">
        <v>4.7901282331040669</v>
      </c>
      <c r="N31" s="29">
        <v>4.6133168574320687</v>
      </c>
      <c r="O31" s="29">
        <v>4.6462897677504342</v>
      </c>
      <c r="P31" s="29">
        <v>4.6571920103626443</v>
      </c>
      <c r="Q31" s="29">
        <v>4.9918527642672466</v>
      </c>
      <c r="R31" s="29">
        <v>5.0168421059534412</v>
      </c>
      <c r="S31" s="29">
        <v>5.1251333878071934</v>
      </c>
      <c r="T31" s="29">
        <v>5.605784280825409</v>
      </c>
      <c r="U31" s="29">
        <v>5.5374562037397732</v>
      </c>
      <c r="V31" s="29">
        <v>5.2800528144439092</v>
      </c>
      <c r="W31" s="29">
        <v>5.225721895644222</v>
      </c>
      <c r="X31" s="29">
        <v>5.6741093267733174</v>
      </c>
      <c r="Y31" s="29">
        <v>5.9489836452027021</v>
      </c>
      <c r="Z31" s="29">
        <v>5.9138865415630155</v>
      </c>
      <c r="AA31" s="29">
        <v>5.6657113150599683</v>
      </c>
      <c r="AB31" s="29">
        <v>6.0101479592530387</v>
      </c>
      <c r="AC31" s="30">
        <v>6.1506348228432586</v>
      </c>
      <c r="AD31" s="30">
        <v>6.1091121499783965</v>
      </c>
      <c r="AE31" s="30">
        <v>6.0603541744900609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E27B5-EB75-4EEC-8483-0F51641EC5D8}">
  <dimension ref="A1:AML185"/>
  <sheetViews>
    <sheetView zoomScale="80" zoomScaleNormal="80" workbookViewId="0">
      <selection activeCell="S15" sqref="S15"/>
    </sheetView>
  </sheetViews>
  <sheetFormatPr baseColWidth="10" defaultColWidth="9.109375" defaultRowHeight="14.4" x14ac:dyDescent="0.3"/>
  <cols>
    <col min="1" max="1" width="5.5546875" style="75" bestFit="1" customWidth="1"/>
    <col min="2" max="2" width="7" style="69" bestFit="1" customWidth="1"/>
    <col min="3" max="4" width="7" style="69" customWidth="1"/>
    <col min="5" max="5" width="12.33203125" style="69" bestFit="1" customWidth="1"/>
    <col min="6" max="6" width="11.109375" style="70" bestFit="1" customWidth="1"/>
    <col min="7" max="7" width="25.44140625" style="71" customWidth="1"/>
    <col min="8" max="8" width="18.88671875" style="72" bestFit="1" customWidth="1"/>
    <col min="9" max="9" width="11.33203125" style="72" bestFit="1" customWidth="1"/>
    <col min="10" max="10" width="9.109375" style="70"/>
    <col min="11" max="11" width="11.6640625" style="72" bestFit="1" customWidth="1"/>
    <col min="12" max="12" width="6.109375" style="72" customWidth="1"/>
    <col min="13" max="13" width="10.88671875" style="72" bestFit="1" customWidth="1"/>
    <col min="14" max="14" width="9.109375" style="70"/>
    <col min="15" max="15" width="12.6640625" style="72" bestFit="1" customWidth="1"/>
    <col min="16" max="32" width="9.109375" style="75"/>
    <col min="33" max="1026" width="9.109375" style="71"/>
    <col min="1027" max="16384" width="9.109375" style="74"/>
  </cols>
  <sheetData>
    <row r="1" spans="1:32" s="74" customFormat="1" ht="15" thickBot="1" x14ac:dyDescent="0.35">
      <c r="A1" s="68">
        <v>2018</v>
      </c>
      <c r="B1" s="69"/>
      <c r="C1" s="69"/>
      <c r="D1" s="69"/>
      <c r="E1" s="69"/>
      <c r="F1" s="70"/>
      <c r="G1" s="71"/>
      <c r="H1" s="72" t="s">
        <v>2565</v>
      </c>
      <c r="I1" s="72"/>
      <c r="J1" s="70"/>
      <c r="K1" s="72"/>
      <c r="L1" s="72"/>
      <c r="M1" s="72"/>
      <c r="N1" s="70"/>
      <c r="O1" s="72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74" customFormat="1" x14ac:dyDescent="0.3">
      <c r="A2" s="75"/>
      <c r="B2" s="76" t="s">
        <v>2566</v>
      </c>
      <c r="C2" s="76"/>
      <c r="D2" s="76"/>
      <c r="E2" s="77"/>
      <c r="F2" s="77" t="s">
        <v>2567</v>
      </c>
      <c r="G2" s="78" t="s">
        <v>2568</v>
      </c>
      <c r="H2" s="79"/>
      <c r="I2" s="80" t="s">
        <v>2569</v>
      </c>
      <c r="J2" s="78"/>
      <c r="K2" s="79"/>
      <c r="L2" s="81"/>
      <c r="M2" s="79" t="s">
        <v>2570</v>
      </c>
      <c r="N2" s="78"/>
      <c r="O2" s="81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1:32" s="74" customFormat="1" x14ac:dyDescent="0.3">
      <c r="A3" s="75"/>
      <c r="B3" s="82">
        <v>1</v>
      </c>
      <c r="C3" s="82">
        <v>1</v>
      </c>
      <c r="D3" s="82"/>
      <c r="E3" s="83"/>
      <c r="F3" s="84" t="s">
        <v>2571</v>
      </c>
      <c r="G3" s="85" t="s">
        <v>780</v>
      </c>
      <c r="H3" s="86" t="s">
        <v>2572</v>
      </c>
      <c r="I3" s="87" t="s">
        <v>2573</v>
      </c>
      <c r="J3" s="88">
        <v>15</v>
      </c>
      <c r="K3" s="87" t="s">
        <v>2574</v>
      </c>
      <c r="L3" s="87" t="s">
        <v>2575</v>
      </c>
      <c r="M3" s="87" t="s">
        <v>2576</v>
      </c>
      <c r="N3" s="88">
        <v>17</v>
      </c>
      <c r="O3" s="87" t="s">
        <v>2574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2" s="74" customFormat="1" x14ac:dyDescent="0.3">
      <c r="A4" s="75"/>
      <c r="B4" s="82"/>
      <c r="C4" s="82">
        <v>1</v>
      </c>
      <c r="D4" s="82"/>
      <c r="E4" s="83"/>
      <c r="F4" s="84"/>
      <c r="G4" s="85" t="s">
        <v>2577</v>
      </c>
      <c r="H4" s="86" t="s">
        <v>2578</v>
      </c>
      <c r="I4" s="87" t="s">
        <v>2579</v>
      </c>
      <c r="J4" s="88">
        <v>16</v>
      </c>
      <c r="K4" s="87" t="s">
        <v>2574</v>
      </c>
      <c r="L4" s="87" t="s">
        <v>2580</v>
      </c>
      <c r="M4" s="87" t="s">
        <v>2576</v>
      </c>
      <c r="N4" s="88">
        <v>17</v>
      </c>
      <c r="O4" s="87" t="s">
        <v>2574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2" s="74" customFormat="1" x14ac:dyDescent="0.3">
      <c r="A5" s="75"/>
      <c r="B5" s="82"/>
      <c r="C5" s="82">
        <v>1</v>
      </c>
      <c r="D5" s="82"/>
      <c r="E5" s="83"/>
      <c r="F5" s="84"/>
      <c r="G5" s="85" t="s">
        <v>2581</v>
      </c>
      <c r="H5" s="86"/>
      <c r="I5" s="87" t="s">
        <v>2579</v>
      </c>
      <c r="J5" s="88">
        <v>16</v>
      </c>
      <c r="K5" s="87" t="s">
        <v>2574</v>
      </c>
      <c r="L5" s="87" t="s">
        <v>2580</v>
      </c>
      <c r="M5" s="87" t="s">
        <v>2576</v>
      </c>
      <c r="N5" s="88">
        <v>17</v>
      </c>
      <c r="O5" s="87" t="s">
        <v>2574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2" s="74" customFormat="1" x14ac:dyDescent="0.3">
      <c r="A6" s="75"/>
      <c r="B6" s="89">
        <v>2</v>
      </c>
      <c r="C6" s="90">
        <v>1</v>
      </c>
      <c r="D6" s="89">
        <v>1</v>
      </c>
      <c r="E6" s="91" t="s">
        <v>2582</v>
      </c>
      <c r="F6" s="92" t="s">
        <v>2571</v>
      </c>
      <c r="G6" s="93" t="s">
        <v>2583</v>
      </c>
      <c r="H6" s="94"/>
      <c r="I6" s="95" t="s">
        <v>2584</v>
      </c>
      <c r="J6" s="96">
        <v>18</v>
      </c>
      <c r="K6" s="95" t="s">
        <v>2574</v>
      </c>
      <c r="L6" s="95" t="s">
        <v>2580</v>
      </c>
      <c r="M6" s="95" t="s">
        <v>2585</v>
      </c>
      <c r="N6" s="96">
        <v>21</v>
      </c>
      <c r="O6" s="95" t="s">
        <v>2574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</row>
    <row r="7" spans="1:32" s="74" customFormat="1" x14ac:dyDescent="0.3">
      <c r="A7" s="75"/>
      <c r="B7" s="89"/>
      <c r="C7" s="90">
        <v>1</v>
      </c>
      <c r="D7" s="89">
        <v>1</v>
      </c>
      <c r="E7" s="91"/>
      <c r="F7" s="92"/>
      <c r="G7" s="93" t="s">
        <v>780</v>
      </c>
      <c r="H7" s="94" t="s">
        <v>2572</v>
      </c>
      <c r="I7" s="95" t="s">
        <v>2584</v>
      </c>
      <c r="J7" s="96">
        <v>18</v>
      </c>
      <c r="K7" s="95" t="s">
        <v>2574</v>
      </c>
      <c r="L7" s="95" t="s">
        <v>2580</v>
      </c>
      <c r="M7" s="95" t="s">
        <v>2579</v>
      </c>
      <c r="N7" s="96">
        <v>23</v>
      </c>
      <c r="O7" s="95" t="s">
        <v>2574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</row>
    <row r="8" spans="1:32" s="74" customFormat="1" x14ac:dyDescent="0.3">
      <c r="A8" s="75"/>
      <c r="B8" s="89"/>
      <c r="C8" s="90">
        <v>1</v>
      </c>
      <c r="D8" s="89">
        <v>1</v>
      </c>
      <c r="E8" s="91"/>
      <c r="F8" s="92"/>
      <c r="G8" s="93" t="s">
        <v>2581</v>
      </c>
      <c r="H8" s="94"/>
      <c r="I8" s="95" t="s">
        <v>2586</v>
      </c>
      <c r="J8" s="96">
        <v>19</v>
      </c>
      <c r="K8" s="95" t="s">
        <v>2574</v>
      </c>
      <c r="L8" s="95" t="s">
        <v>2580</v>
      </c>
      <c r="M8" s="95" t="s">
        <v>2579</v>
      </c>
      <c r="N8" s="96">
        <v>23</v>
      </c>
      <c r="O8" s="95" t="s">
        <v>2574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</row>
    <row r="9" spans="1:32" s="74" customFormat="1" x14ac:dyDescent="0.3">
      <c r="A9" s="75"/>
      <c r="B9" s="89"/>
      <c r="C9" s="90">
        <v>1</v>
      </c>
      <c r="D9" s="89">
        <v>1</v>
      </c>
      <c r="E9" s="91"/>
      <c r="F9" s="92"/>
      <c r="G9" s="93" t="s">
        <v>2577</v>
      </c>
      <c r="H9" s="94" t="s">
        <v>2587</v>
      </c>
      <c r="I9" s="95" t="s">
        <v>2588</v>
      </c>
      <c r="J9" s="96">
        <v>20</v>
      </c>
      <c r="K9" s="95" t="s">
        <v>2574</v>
      </c>
      <c r="L9" s="95" t="s">
        <v>2580</v>
      </c>
      <c r="M9" s="95" t="s">
        <v>2579</v>
      </c>
      <c r="N9" s="96">
        <v>23</v>
      </c>
      <c r="O9" s="95" t="s">
        <v>2574</v>
      </c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1:32" s="74" customFormat="1" x14ac:dyDescent="0.3">
      <c r="A10" s="75"/>
      <c r="B10" s="82">
        <v>3</v>
      </c>
      <c r="C10" s="82">
        <v>1</v>
      </c>
      <c r="D10" s="82"/>
      <c r="E10" s="83"/>
      <c r="F10" s="84" t="s">
        <v>2589</v>
      </c>
      <c r="G10" s="85" t="s">
        <v>2590</v>
      </c>
      <c r="H10" s="86" t="s">
        <v>2591</v>
      </c>
      <c r="I10" s="87" t="s">
        <v>2579</v>
      </c>
      <c r="J10" s="88">
        <v>30</v>
      </c>
      <c r="K10" s="87" t="s">
        <v>2574</v>
      </c>
      <c r="L10" s="87" t="s">
        <v>2580</v>
      </c>
      <c r="M10" s="87" t="s">
        <v>2592</v>
      </c>
      <c r="N10" s="88">
        <v>1</v>
      </c>
      <c r="O10" s="87" t="s">
        <v>2593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</row>
    <row r="11" spans="1:32" s="74" customFormat="1" x14ac:dyDescent="0.3">
      <c r="A11" s="75"/>
      <c r="B11" s="82"/>
      <c r="C11" s="82">
        <v>1</v>
      </c>
      <c r="D11" s="82"/>
      <c r="E11" s="83"/>
      <c r="F11" s="84"/>
      <c r="G11" s="85" t="s">
        <v>2591</v>
      </c>
      <c r="H11" s="86" t="s">
        <v>2572</v>
      </c>
      <c r="I11" s="87" t="s">
        <v>2579</v>
      </c>
      <c r="J11" s="88">
        <v>30</v>
      </c>
      <c r="K11" s="87" t="s">
        <v>2574</v>
      </c>
      <c r="L11" s="87" t="s">
        <v>2575</v>
      </c>
      <c r="M11" s="87" t="s">
        <v>2586</v>
      </c>
      <c r="N11" s="88">
        <v>2</v>
      </c>
      <c r="O11" s="87" t="s">
        <v>2593</v>
      </c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</row>
    <row r="12" spans="1:32" s="74" customFormat="1" x14ac:dyDescent="0.3">
      <c r="A12" s="75"/>
      <c r="B12" s="82"/>
      <c r="C12" s="82">
        <v>1</v>
      </c>
      <c r="D12" s="82"/>
      <c r="E12" s="83"/>
      <c r="F12" s="84"/>
      <c r="G12" s="85" t="s">
        <v>2581</v>
      </c>
      <c r="H12" s="86"/>
      <c r="I12" s="87" t="s">
        <v>2594</v>
      </c>
      <c r="J12" s="88">
        <v>31</v>
      </c>
      <c r="K12" s="87" t="s">
        <v>2574</v>
      </c>
      <c r="L12" s="87" t="s">
        <v>2580</v>
      </c>
      <c r="M12" s="87" t="s">
        <v>2586</v>
      </c>
      <c r="N12" s="88">
        <v>2</v>
      </c>
      <c r="O12" s="87" t="s">
        <v>2593</v>
      </c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</row>
    <row r="13" spans="1:32" s="74" customFormat="1" x14ac:dyDescent="0.3">
      <c r="A13" s="75"/>
      <c r="B13" s="82"/>
      <c r="C13" s="82">
        <v>1</v>
      </c>
      <c r="D13" s="82"/>
      <c r="E13" s="83"/>
      <c r="F13" s="84"/>
      <c r="G13" s="85" t="s">
        <v>2577</v>
      </c>
      <c r="H13" s="86" t="s">
        <v>2595</v>
      </c>
      <c r="I13" s="87" t="s">
        <v>2596</v>
      </c>
      <c r="J13" s="88">
        <v>31</v>
      </c>
      <c r="K13" s="87" t="s">
        <v>2574</v>
      </c>
      <c r="L13" s="87" t="s">
        <v>2580</v>
      </c>
      <c r="M13" s="87" t="s">
        <v>2586</v>
      </c>
      <c r="N13" s="88">
        <v>2</v>
      </c>
      <c r="O13" s="87" t="s">
        <v>2593</v>
      </c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1:32" s="74" customFormat="1" x14ac:dyDescent="0.3">
      <c r="A14" s="75"/>
      <c r="B14" s="82">
        <v>4</v>
      </c>
      <c r="C14" s="82">
        <v>1</v>
      </c>
      <c r="D14" s="82"/>
      <c r="E14" s="83"/>
      <c r="F14" s="84" t="s">
        <v>2589</v>
      </c>
      <c r="G14" s="85" t="s">
        <v>2590</v>
      </c>
      <c r="H14" s="86" t="s">
        <v>2591</v>
      </c>
      <c r="I14" s="87" t="s">
        <v>2594</v>
      </c>
      <c r="J14" s="88">
        <v>7</v>
      </c>
      <c r="K14" s="87" t="s">
        <v>2593</v>
      </c>
      <c r="L14" s="87" t="s">
        <v>2580</v>
      </c>
      <c r="M14" s="87" t="s">
        <v>2586</v>
      </c>
      <c r="N14" s="88">
        <v>9</v>
      </c>
      <c r="O14" s="87" t="s">
        <v>2593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1:32" s="74" customFormat="1" x14ac:dyDescent="0.3">
      <c r="A15" s="75"/>
      <c r="B15" s="82"/>
      <c r="C15" s="82">
        <v>1</v>
      </c>
      <c r="D15" s="82"/>
      <c r="E15" s="83"/>
      <c r="F15" s="84"/>
      <c r="G15" s="85" t="s">
        <v>2591</v>
      </c>
      <c r="H15" s="86" t="s">
        <v>2572</v>
      </c>
      <c r="I15" s="87" t="s">
        <v>2584</v>
      </c>
      <c r="J15" s="88">
        <v>8</v>
      </c>
      <c r="K15" s="87" t="s">
        <v>2593</v>
      </c>
      <c r="L15" s="87" t="s">
        <v>2575</v>
      </c>
      <c r="M15" s="87" t="s">
        <v>2588</v>
      </c>
      <c r="N15" s="88">
        <v>10</v>
      </c>
      <c r="O15" s="87" t="s">
        <v>2593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spans="1:32" s="74" customFormat="1" x14ac:dyDescent="0.3">
      <c r="A16" s="75"/>
      <c r="B16" s="82"/>
      <c r="C16" s="82">
        <v>1</v>
      </c>
      <c r="D16" s="82"/>
      <c r="E16" s="83"/>
      <c r="F16" s="84"/>
      <c r="G16" s="85" t="s">
        <v>2581</v>
      </c>
      <c r="H16" s="86"/>
      <c r="I16" s="87" t="s">
        <v>2584</v>
      </c>
      <c r="J16" s="88">
        <v>8</v>
      </c>
      <c r="K16" s="87" t="s">
        <v>2593</v>
      </c>
      <c r="L16" s="87" t="s">
        <v>2575</v>
      </c>
      <c r="M16" s="87" t="s">
        <v>2586</v>
      </c>
      <c r="N16" s="88">
        <v>9</v>
      </c>
      <c r="O16" s="87" t="s">
        <v>2593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</row>
    <row r="17" spans="2:32" s="74" customFormat="1" x14ac:dyDescent="0.3">
      <c r="B17" s="82"/>
      <c r="C17" s="82">
        <v>1</v>
      </c>
      <c r="D17" s="82"/>
      <c r="E17" s="83"/>
      <c r="F17" s="84"/>
      <c r="G17" s="85" t="s">
        <v>2577</v>
      </c>
      <c r="H17" s="86" t="s">
        <v>780</v>
      </c>
      <c r="I17" s="87" t="s">
        <v>2597</v>
      </c>
      <c r="J17" s="88">
        <v>9</v>
      </c>
      <c r="K17" s="87" t="s">
        <v>2593</v>
      </c>
      <c r="L17" s="87" t="s">
        <v>2580</v>
      </c>
      <c r="M17" s="87" t="s">
        <v>2588</v>
      </c>
      <c r="N17" s="88">
        <v>10</v>
      </c>
      <c r="O17" s="87" t="s">
        <v>2593</v>
      </c>
      <c r="P17" s="75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</row>
    <row r="18" spans="2:32" s="74" customFormat="1" x14ac:dyDescent="0.3">
      <c r="B18" s="82">
        <v>5</v>
      </c>
      <c r="C18" s="82">
        <v>1</v>
      </c>
      <c r="D18" s="82"/>
      <c r="E18" s="83"/>
      <c r="F18" s="84" t="s">
        <v>2589</v>
      </c>
      <c r="G18" s="85" t="s">
        <v>2583</v>
      </c>
      <c r="H18" s="86"/>
      <c r="I18" s="87" t="s">
        <v>2597</v>
      </c>
      <c r="J18" s="88">
        <v>2</v>
      </c>
      <c r="K18" s="87" t="s">
        <v>2598</v>
      </c>
      <c r="L18" s="87" t="s">
        <v>2580</v>
      </c>
      <c r="M18" s="87" t="s">
        <v>2588</v>
      </c>
      <c r="N18" s="88">
        <v>3</v>
      </c>
      <c r="O18" s="87" t="s">
        <v>2598</v>
      </c>
      <c r="P18" s="75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</row>
    <row r="19" spans="2:32" s="74" customFormat="1" x14ac:dyDescent="0.3">
      <c r="B19" s="82"/>
      <c r="C19" s="82">
        <v>1</v>
      </c>
      <c r="D19" s="82"/>
      <c r="E19" s="83"/>
      <c r="F19" s="84"/>
      <c r="G19" s="85" t="s">
        <v>2581</v>
      </c>
      <c r="H19" s="86"/>
      <c r="I19" s="87" t="s">
        <v>2586</v>
      </c>
      <c r="J19" s="88">
        <v>2</v>
      </c>
      <c r="K19" s="87" t="s">
        <v>2598</v>
      </c>
      <c r="L19" s="87" t="s">
        <v>2580</v>
      </c>
      <c r="M19" s="87" t="s">
        <v>2573</v>
      </c>
      <c r="N19" s="88">
        <v>5</v>
      </c>
      <c r="O19" s="87" t="s">
        <v>2598</v>
      </c>
      <c r="P19" s="75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</row>
    <row r="20" spans="2:32" s="74" customFormat="1" x14ac:dyDescent="0.3">
      <c r="B20" s="82"/>
      <c r="C20" s="82">
        <v>1</v>
      </c>
      <c r="D20" s="82"/>
      <c r="E20" s="83"/>
      <c r="F20" s="84"/>
      <c r="G20" s="85" t="s">
        <v>2590</v>
      </c>
      <c r="H20" s="86" t="s">
        <v>2578</v>
      </c>
      <c r="I20" s="87" t="s">
        <v>2586</v>
      </c>
      <c r="J20" s="88">
        <v>2</v>
      </c>
      <c r="K20" s="87" t="s">
        <v>2598</v>
      </c>
      <c r="L20" s="87" t="s">
        <v>2580</v>
      </c>
      <c r="M20" s="87" t="s">
        <v>2573</v>
      </c>
      <c r="N20" s="88">
        <v>5</v>
      </c>
      <c r="O20" s="87" t="s">
        <v>2598</v>
      </c>
      <c r="P20" s="75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2:32" s="74" customFormat="1" x14ac:dyDescent="0.3">
      <c r="B21" s="82"/>
      <c r="C21" s="82">
        <v>1</v>
      </c>
      <c r="D21" s="82"/>
      <c r="E21" s="83"/>
      <c r="F21" s="84"/>
      <c r="G21" s="85" t="s">
        <v>2578</v>
      </c>
      <c r="H21" s="86" t="s">
        <v>2599</v>
      </c>
      <c r="I21" s="87" t="s">
        <v>2586</v>
      </c>
      <c r="J21" s="88">
        <v>2</v>
      </c>
      <c r="K21" s="87" t="s">
        <v>2598</v>
      </c>
      <c r="L21" s="87" t="s">
        <v>2575</v>
      </c>
      <c r="M21" s="87" t="s">
        <v>2573</v>
      </c>
      <c r="N21" s="88">
        <v>5</v>
      </c>
      <c r="O21" s="87" t="s">
        <v>2598</v>
      </c>
      <c r="P21" s="75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</row>
    <row r="22" spans="2:32" s="74" customFormat="1" x14ac:dyDescent="0.3">
      <c r="B22" s="82"/>
      <c r="C22" s="82">
        <v>1</v>
      </c>
      <c r="D22" s="82"/>
      <c r="E22" s="83"/>
      <c r="F22" s="84"/>
      <c r="G22" s="85" t="s">
        <v>2600</v>
      </c>
      <c r="H22" s="86" t="s">
        <v>2572</v>
      </c>
      <c r="I22" s="87" t="s">
        <v>2588</v>
      </c>
      <c r="J22" s="88">
        <v>3</v>
      </c>
      <c r="K22" s="87" t="s">
        <v>2598</v>
      </c>
      <c r="L22" s="87" t="s">
        <v>2575</v>
      </c>
      <c r="M22" s="87" t="s">
        <v>2573</v>
      </c>
      <c r="N22" s="88">
        <v>5</v>
      </c>
      <c r="O22" s="87" t="s">
        <v>2598</v>
      </c>
      <c r="P22" s="75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</row>
    <row r="23" spans="2:32" s="74" customFormat="1" x14ac:dyDescent="0.3">
      <c r="B23" s="82"/>
      <c r="C23" s="82">
        <v>1</v>
      </c>
      <c r="D23" s="82"/>
      <c r="E23" s="83"/>
      <c r="F23" s="84"/>
      <c r="G23" s="85" t="s">
        <v>2577</v>
      </c>
      <c r="H23" s="86" t="s">
        <v>780</v>
      </c>
      <c r="I23" s="87" t="s">
        <v>2588</v>
      </c>
      <c r="J23" s="88">
        <v>3</v>
      </c>
      <c r="K23" s="87" t="s">
        <v>2598</v>
      </c>
      <c r="L23" s="87" t="s">
        <v>2575</v>
      </c>
      <c r="M23" s="87" t="s">
        <v>2601</v>
      </c>
      <c r="N23" s="88">
        <v>6</v>
      </c>
      <c r="O23" s="87" t="s">
        <v>2598</v>
      </c>
      <c r="P23" s="75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</row>
    <row r="24" spans="2:32" s="74" customFormat="1" x14ac:dyDescent="0.3">
      <c r="B24" s="82">
        <v>6</v>
      </c>
      <c r="C24" s="82">
        <v>1</v>
      </c>
      <c r="D24" s="82"/>
      <c r="E24" s="83"/>
      <c r="F24" s="84" t="s">
        <v>2589</v>
      </c>
      <c r="G24" s="85" t="s">
        <v>2581</v>
      </c>
      <c r="H24" s="86"/>
      <c r="I24" s="87" t="s">
        <v>2584</v>
      </c>
      <c r="J24" s="88">
        <v>8</v>
      </c>
      <c r="K24" s="87" t="s">
        <v>2598</v>
      </c>
      <c r="L24" s="87" t="s">
        <v>2575</v>
      </c>
      <c r="M24" s="87" t="s">
        <v>2586</v>
      </c>
      <c r="N24" s="88">
        <v>9</v>
      </c>
      <c r="O24" s="87" t="s">
        <v>2598</v>
      </c>
      <c r="P24" s="75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</row>
    <row r="25" spans="2:32" s="74" customFormat="1" x14ac:dyDescent="0.3">
      <c r="B25" s="82"/>
      <c r="C25" s="82">
        <v>1</v>
      </c>
      <c r="D25" s="82"/>
      <c r="E25" s="83"/>
      <c r="F25" s="84"/>
      <c r="G25" s="85" t="s">
        <v>2583</v>
      </c>
      <c r="H25" s="86"/>
      <c r="I25" s="87" t="s">
        <v>2584</v>
      </c>
      <c r="J25" s="88">
        <v>8</v>
      </c>
      <c r="K25" s="87" t="s">
        <v>2598</v>
      </c>
      <c r="L25" s="87" t="s">
        <v>2575</v>
      </c>
      <c r="M25" s="87" t="s">
        <v>2586</v>
      </c>
      <c r="N25" s="88">
        <v>9</v>
      </c>
      <c r="O25" s="87" t="s">
        <v>2598</v>
      </c>
      <c r="P25" s="75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</row>
    <row r="26" spans="2:32" s="74" customFormat="1" x14ac:dyDescent="0.3">
      <c r="B26" s="89">
        <v>7</v>
      </c>
      <c r="C26" s="90">
        <v>1</v>
      </c>
      <c r="D26" s="89">
        <v>1</v>
      </c>
      <c r="E26" s="91" t="s">
        <v>2582</v>
      </c>
      <c r="F26" s="92" t="s">
        <v>2589</v>
      </c>
      <c r="G26" s="93" t="s">
        <v>2590</v>
      </c>
      <c r="H26" s="94" t="s">
        <v>2591</v>
      </c>
      <c r="I26" s="95" t="s">
        <v>2602</v>
      </c>
      <c r="J26" s="96">
        <v>11</v>
      </c>
      <c r="K26" s="95" t="s">
        <v>2598</v>
      </c>
      <c r="L26" s="95" t="s">
        <v>2575</v>
      </c>
      <c r="M26" s="95" t="s">
        <v>2588</v>
      </c>
      <c r="N26" s="96">
        <v>17</v>
      </c>
      <c r="O26" s="95" t="s">
        <v>2598</v>
      </c>
      <c r="P26" s="75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</row>
    <row r="27" spans="2:32" s="74" customFormat="1" x14ac:dyDescent="0.3">
      <c r="B27" s="89"/>
      <c r="C27" s="90">
        <v>1</v>
      </c>
      <c r="D27" s="89">
        <v>1</v>
      </c>
      <c r="E27" s="91"/>
      <c r="F27" s="92"/>
      <c r="G27" s="93" t="s">
        <v>2591</v>
      </c>
      <c r="H27" s="94" t="s">
        <v>2572</v>
      </c>
      <c r="I27" s="95" t="s">
        <v>2573</v>
      </c>
      <c r="J27" s="96">
        <v>12</v>
      </c>
      <c r="K27" s="95" t="s">
        <v>2598</v>
      </c>
      <c r="L27" s="95" t="s">
        <v>2580</v>
      </c>
      <c r="M27" s="95" t="s">
        <v>2588</v>
      </c>
      <c r="N27" s="96">
        <v>17</v>
      </c>
      <c r="O27" s="95" t="s">
        <v>2598</v>
      </c>
      <c r="P27" s="75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</row>
    <row r="28" spans="2:32" s="74" customFormat="1" x14ac:dyDescent="0.3">
      <c r="B28" s="89"/>
      <c r="C28" s="90">
        <v>1</v>
      </c>
      <c r="D28" s="89">
        <v>1</v>
      </c>
      <c r="E28" s="91"/>
      <c r="F28" s="92"/>
      <c r="G28" s="93" t="s">
        <v>2581</v>
      </c>
      <c r="H28" s="94"/>
      <c r="I28" s="95" t="s">
        <v>2573</v>
      </c>
      <c r="J28" s="96">
        <v>12</v>
      </c>
      <c r="K28" s="95" t="s">
        <v>2598</v>
      </c>
      <c r="L28" s="95" t="s">
        <v>2575</v>
      </c>
      <c r="M28" s="95" t="s">
        <v>2588</v>
      </c>
      <c r="N28" s="96">
        <v>17</v>
      </c>
      <c r="O28" s="95" t="s">
        <v>2598</v>
      </c>
      <c r="P28" s="75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</row>
    <row r="29" spans="2:32" s="74" customFormat="1" x14ac:dyDescent="0.3">
      <c r="B29" s="89"/>
      <c r="C29" s="90">
        <v>1</v>
      </c>
      <c r="D29" s="89">
        <v>1</v>
      </c>
      <c r="E29" s="91"/>
      <c r="F29" s="92"/>
      <c r="G29" s="93" t="s">
        <v>2577</v>
      </c>
      <c r="H29" s="94" t="s">
        <v>780</v>
      </c>
      <c r="I29" s="95" t="s">
        <v>2579</v>
      </c>
      <c r="J29" s="96">
        <v>13</v>
      </c>
      <c r="K29" s="95" t="s">
        <v>2598</v>
      </c>
      <c r="L29" s="95" t="s">
        <v>2580</v>
      </c>
      <c r="M29" s="95" t="s">
        <v>2588</v>
      </c>
      <c r="N29" s="96">
        <v>17</v>
      </c>
      <c r="O29" s="95" t="s">
        <v>2598</v>
      </c>
      <c r="P29" s="75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</row>
    <row r="30" spans="2:32" s="74" customFormat="1" x14ac:dyDescent="0.3">
      <c r="B30" s="82">
        <v>8</v>
      </c>
      <c r="C30" s="82">
        <v>1</v>
      </c>
      <c r="D30" s="82"/>
      <c r="E30" s="83"/>
      <c r="F30" s="84" t="s">
        <v>2589</v>
      </c>
      <c r="G30" s="85" t="s">
        <v>2583</v>
      </c>
      <c r="H30" s="86"/>
      <c r="I30" s="87" t="s">
        <v>2579</v>
      </c>
      <c r="J30" s="88">
        <v>20</v>
      </c>
      <c r="K30" s="87" t="s">
        <v>2598</v>
      </c>
      <c r="L30" s="87" t="s">
        <v>2575</v>
      </c>
      <c r="M30" s="87" t="s">
        <v>2576</v>
      </c>
      <c r="N30" s="88">
        <v>21</v>
      </c>
      <c r="O30" s="87" t="s">
        <v>2598</v>
      </c>
      <c r="P30" s="75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</row>
    <row r="31" spans="2:32" s="74" customFormat="1" x14ac:dyDescent="0.3">
      <c r="B31" s="82"/>
      <c r="C31" s="82">
        <v>1</v>
      </c>
      <c r="D31" s="82"/>
      <c r="E31" s="83"/>
      <c r="F31" s="84"/>
      <c r="G31" s="85" t="s">
        <v>2581</v>
      </c>
      <c r="H31" s="86"/>
      <c r="I31" s="87" t="s">
        <v>2576</v>
      </c>
      <c r="J31" s="88">
        <v>21</v>
      </c>
      <c r="K31" s="87" t="s">
        <v>2598</v>
      </c>
      <c r="L31" s="87" t="s">
        <v>2580</v>
      </c>
      <c r="M31" s="87" t="s">
        <v>2592</v>
      </c>
      <c r="N31" s="88">
        <v>22</v>
      </c>
      <c r="O31" s="87" t="s">
        <v>2598</v>
      </c>
      <c r="P31" s="75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</row>
    <row r="32" spans="2:32" s="74" customFormat="1" x14ac:dyDescent="0.3">
      <c r="B32" s="82">
        <v>9</v>
      </c>
      <c r="C32" s="82">
        <v>1</v>
      </c>
      <c r="D32" s="82"/>
      <c r="E32" s="83"/>
      <c r="F32" s="84" t="s">
        <v>2589</v>
      </c>
      <c r="G32" s="85" t="s">
        <v>2590</v>
      </c>
      <c r="H32" s="86" t="s">
        <v>2578</v>
      </c>
      <c r="I32" s="87" t="s">
        <v>2603</v>
      </c>
      <c r="J32" s="88">
        <v>24</v>
      </c>
      <c r="K32" s="87" t="s">
        <v>2598</v>
      </c>
      <c r="L32" s="87" t="s">
        <v>2580</v>
      </c>
      <c r="M32" s="87" t="s">
        <v>2602</v>
      </c>
      <c r="N32" s="88">
        <v>25</v>
      </c>
      <c r="O32" s="87" t="s">
        <v>2598</v>
      </c>
      <c r="P32" s="75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</row>
    <row r="33" spans="2:32" s="74" customFormat="1" x14ac:dyDescent="0.3">
      <c r="B33" s="82"/>
      <c r="C33" s="82">
        <v>1</v>
      </c>
      <c r="D33" s="82"/>
      <c r="E33" s="83"/>
      <c r="F33" s="84"/>
      <c r="G33" s="85" t="s">
        <v>2578</v>
      </c>
      <c r="H33" s="86" t="s">
        <v>2572</v>
      </c>
      <c r="I33" s="87" t="s">
        <v>2588</v>
      </c>
      <c r="J33" s="88">
        <v>24</v>
      </c>
      <c r="K33" s="87" t="s">
        <v>2598</v>
      </c>
      <c r="L33" s="87" t="s">
        <v>2580</v>
      </c>
      <c r="M33" s="87" t="s">
        <v>2604</v>
      </c>
      <c r="N33" s="88">
        <v>26</v>
      </c>
      <c r="O33" s="87" t="s">
        <v>2598</v>
      </c>
      <c r="P33" s="75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</row>
    <row r="34" spans="2:32" s="74" customFormat="1" x14ac:dyDescent="0.3">
      <c r="B34" s="82"/>
      <c r="C34" s="82">
        <v>1</v>
      </c>
      <c r="D34" s="82"/>
      <c r="E34" s="83"/>
      <c r="F34" s="84"/>
      <c r="G34" s="85" t="s">
        <v>2581</v>
      </c>
      <c r="H34" s="86"/>
      <c r="I34" s="87" t="s">
        <v>2588</v>
      </c>
      <c r="J34" s="88">
        <v>24</v>
      </c>
      <c r="K34" s="87" t="s">
        <v>2598</v>
      </c>
      <c r="L34" s="87" t="s">
        <v>2575</v>
      </c>
      <c r="M34" s="87" t="s">
        <v>2602</v>
      </c>
      <c r="N34" s="88">
        <v>25</v>
      </c>
      <c r="O34" s="87" t="s">
        <v>2598</v>
      </c>
      <c r="P34" s="75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</row>
    <row r="35" spans="2:32" s="74" customFormat="1" x14ac:dyDescent="0.3">
      <c r="B35" s="82"/>
      <c r="C35" s="82">
        <v>1</v>
      </c>
      <c r="D35" s="82"/>
      <c r="E35" s="83"/>
      <c r="F35" s="84"/>
      <c r="G35" s="85" t="s">
        <v>2577</v>
      </c>
      <c r="H35" s="86" t="s">
        <v>780</v>
      </c>
      <c r="I35" s="87" t="s">
        <v>2602</v>
      </c>
      <c r="J35" s="88">
        <v>25</v>
      </c>
      <c r="K35" s="87" t="s">
        <v>2598</v>
      </c>
      <c r="L35" s="87" t="s">
        <v>2580</v>
      </c>
      <c r="M35" s="87" t="s">
        <v>2604</v>
      </c>
      <c r="N35" s="88">
        <v>26</v>
      </c>
      <c r="O35" s="87" t="s">
        <v>2598</v>
      </c>
      <c r="P35" s="75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</row>
    <row r="36" spans="2:32" s="74" customFormat="1" x14ac:dyDescent="0.3">
      <c r="B36" s="89">
        <v>10</v>
      </c>
      <c r="C36" s="90">
        <v>1</v>
      </c>
      <c r="D36" s="89">
        <v>1</v>
      </c>
      <c r="E36" s="91" t="s">
        <v>2582</v>
      </c>
      <c r="F36" s="92" t="s">
        <v>2589</v>
      </c>
      <c r="G36" s="93" t="s">
        <v>2590</v>
      </c>
      <c r="H36" s="94" t="s">
        <v>2578</v>
      </c>
      <c r="I36" s="95" t="s">
        <v>2584</v>
      </c>
      <c r="J36" s="96">
        <v>29</v>
      </c>
      <c r="K36" s="95" t="s">
        <v>2598</v>
      </c>
      <c r="L36" s="95" t="s">
        <v>2575</v>
      </c>
      <c r="M36" s="95" t="s">
        <v>2573</v>
      </c>
      <c r="N36" s="96">
        <v>2</v>
      </c>
      <c r="O36" s="95" t="s">
        <v>2605</v>
      </c>
      <c r="P36" s="75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</row>
    <row r="37" spans="2:32" s="74" customFormat="1" x14ac:dyDescent="0.3">
      <c r="B37" s="89"/>
      <c r="C37" s="90">
        <v>1</v>
      </c>
      <c r="D37" s="89">
        <v>1</v>
      </c>
      <c r="E37" s="91"/>
      <c r="F37" s="92"/>
      <c r="G37" s="93" t="s">
        <v>2606</v>
      </c>
      <c r="H37" s="94" t="s">
        <v>2572</v>
      </c>
      <c r="I37" s="95" t="s">
        <v>2586</v>
      </c>
      <c r="J37" s="96">
        <v>30</v>
      </c>
      <c r="K37" s="95" t="s">
        <v>2598</v>
      </c>
      <c r="L37" s="95" t="s">
        <v>2580</v>
      </c>
      <c r="M37" s="95" t="s">
        <v>2573</v>
      </c>
      <c r="N37" s="96">
        <v>2</v>
      </c>
      <c r="O37" s="95" t="s">
        <v>2605</v>
      </c>
      <c r="P37" s="75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</row>
    <row r="38" spans="2:32" s="74" customFormat="1" x14ac:dyDescent="0.3">
      <c r="B38" s="89"/>
      <c r="C38" s="90">
        <v>1</v>
      </c>
      <c r="D38" s="89">
        <v>1</v>
      </c>
      <c r="E38" s="91"/>
      <c r="F38" s="92"/>
      <c r="G38" s="93" t="s">
        <v>2581</v>
      </c>
      <c r="H38" s="94"/>
      <c r="I38" s="95" t="s">
        <v>2584</v>
      </c>
      <c r="J38" s="96">
        <v>29</v>
      </c>
      <c r="K38" s="95" t="s">
        <v>2598</v>
      </c>
      <c r="L38" s="95" t="s">
        <v>2575</v>
      </c>
      <c r="M38" s="95" t="s">
        <v>2573</v>
      </c>
      <c r="N38" s="96">
        <v>2</v>
      </c>
      <c r="O38" s="95" t="s">
        <v>2605</v>
      </c>
      <c r="P38" s="75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</row>
    <row r="39" spans="2:32" s="74" customFormat="1" x14ac:dyDescent="0.3">
      <c r="B39" s="89"/>
      <c r="C39" s="90">
        <v>1</v>
      </c>
      <c r="D39" s="89">
        <v>1</v>
      </c>
      <c r="E39" s="91"/>
      <c r="F39" s="92"/>
      <c r="G39" s="93" t="s">
        <v>2577</v>
      </c>
      <c r="H39" s="94" t="s">
        <v>780</v>
      </c>
      <c r="I39" s="95" t="s">
        <v>2586</v>
      </c>
      <c r="J39" s="96">
        <v>30</v>
      </c>
      <c r="K39" s="95" t="s">
        <v>2598</v>
      </c>
      <c r="L39" s="95" t="s">
        <v>2575</v>
      </c>
      <c r="M39" s="95" t="s">
        <v>2573</v>
      </c>
      <c r="N39" s="96">
        <v>2</v>
      </c>
      <c r="O39" s="95" t="s">
        <v>2605</v>
      </c>
      <c r="P39" s="75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</row>
    <row r="40" spans="2:32" s="74" customFormat="1" x14ac:dyDescent="0.3">
      <c r="B40" s="89">
        <v>11</v>
      </c>
      <c r="C40" s="90">
        <v>1</v>
      </c>
      <c r="D40" s="89">
        <v>1</v>
      </c>
      <c r="E40" s="91" t="s">
        <v>2582</v>
      </c>
      <c r="F40" s="92" t="s">
        <v>2589</v>
      </c>
      <c r="G40" s="93" t="s">
        <v>2590</v>
      </c>
      <c r="H40" s="94" t="s">
        <v>2578</v>
      </c>
      <c r="I40" s="95" t="s">
        <v>2576</v>
      </c>
      <c r="J40" s="96">
        <v>4</v>
      </c>
      <c r="K40" s="95" t="s">
        <v>2605</v>
      </c>
      <c r="L40" s="95" t="s">
        <v>2580</v>
      </c>
      <c r="M40" s="95" t="s">
        <v>2586</v>
      </c>
      <c r="N40" s="96">
        <v>6</v>
      </c>
      <c r="O40" s="95" t="s">
        <v>2605</v>
      </c>
      <c r="P40" s="75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</row>
    <row r="41" spans="2:32" s="74" customFormat="1" x14ac:dyDescent="0.3">
      <c r="B41" s="89"/>
      <c r="C41" s="90">
        <v>1</v>
      </c>
      <c r="D41" s="89">
        <v>1</v>
      </c>
      <c r="E41" s="91"/>
      <c r="F41" s="92"/>
      <c r="G41" s="93" t="s">
        <v>2606</v>
      </c>
      <c r="H41" s="94" t="s">
        <v>2572</v>
      </c>
      <c r="I41" s="95" t="s">
        <v>2576</v>
      </c>
      <c r="J41" s="96">
        <v>4</v>
      </c>
      <c r="K41" s="95" t="s">
        <v>2605</v>
      </c>
      <c r="L41" s="95" t="s">
        <v>2575</v>
      </c>
      <c r="M41" s="95" t="s">
        <v>2588</v>
      </c>
      <c r="N41" s="96">
        <v>7</v>
      </c>
      <c r="O41" s="95" t="s">
        <v>2605</v>
      </c>
      <c r="P41" s="75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</row>
    <row r="42" spans="2:32" s="74" customFormat="1" x14ac:dyDescent="0.3">
      <c r="B42" s="89"/>
      <c r="C42" s="90">
        <v>1</v>
      </c>
      <c r="D42" s="89">
        <v>1</v>
      </c>
      <c r="E42" s="91"/>
      <c r="F42" s="92"/>
      <c r="G42" s="93" t="s">
        <v>2581</v>
      </c>
      <c r="H42" s="94"/>
      <c r="I42" s="95" t="s">
        <v>2584</v>
      </c>
      <c r="J42" s="96">
        <v>5</v>
      </c>
      <c r="K42" s="95" t="s">
        <v>2605</v>
      </c>
      <c r="L42" s="95" t="s">
        <v>2580</v>
      </c>
      <c r="M42" s="95" t="s">
        <v>2588</v>
      </c>
      <c r="N42" s="96">
        <v>7</v>
      </c>
      <c r="O42" s="95" t="s">
        <v>2605</v>
      </c>
      <c r="P42" s="75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</row>
    <row r="43" spans="2:32" s="74" customFormat="1" x14ac:dyDescent="0.3">
      <c r="B43" s="89"/>
      <c r="C43" s="90">
        <v>1</v>
      </c>
      <c r="D43" s="89">
        <v>1</v>
      </c>
      <c r="E43" s="91"/>
      <c r="F43" s="92"/>
      <c r="G43" s="93" t="s">
        <v>2577</v>
      </c>
      <c r="H43" s="94" t="s">
        <v>780</v>
      </c>
      <c r="I43" s="95" t="s">
        <v>2584</v>
      </c>
      <c r="J43" s="96">
        <v>5</v>
      </c>
      <c r="K43" s="95" t="s">
        <v>2605</v>
      </c>
      <c r="L43" s="95" t="s">
        <v>2575</v>
      </c>
      <c r="M43" s="95" t="s">
        <v>2603</v>
      </c>
      <c r="N43" s="96">
        <v>7</v>
      </c>
      <c r="O43" s="95" t="s">
        <v>2605</v>
      </c>
      <c r="P43" s="75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</row>
    <row r="44" spans="2:32" s="74" customFormat="1" x14ac:dyDescent="0.3">
      <c r="B44" s="82">
        <v>12</v>
      </c>
      <c r="C44" s="82">
        <v>1</v>
      </c>
      <c r="D44" s="82"/>
      <c r="E44" s="83"/>
      <c r="F44" s="84" t="s">
        <v>2589</v>
      </c>
      <c r="G44" s="85" t="s">
        <v>2581</v>
      </c>
      <c r="H44" s="86"/>
      <c r="I44" s="87" t="s">
        <v>2588</v>
      </c>
      <c r="J44" s="88">
        <v>7</v>
      </c>
      <c r="K44" s="87" t="s">
        <v>2605</v>
      </c>
      <c r="L44" s="87" t="s">
        <v>2575</v>
      </c>
      <c r="M44" s="87" t="s">
        <v>2573</v>
      </c>
      <c r="N44" s="88">
        <v>9</v>
      </c>
      <c r="O44" s="87" t="s">
        <v>2605</v>
      </c>
      <c r="P44" s="75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</row>
    <row r="45" spans="2:32" s="74" customFormat="1" x14ac:dyDescent="0.3">
      <c r="B45" s="82">
        <v>13</v>
      </c>
      <c r="C45" s="82">
        <v>1</v>
      </c>
      <c r="D45" s="82"/>
      <c r="E45" s="83"/>
      <c r="F45" s="84" t="s">
        <v>2589</v>
      </c>
      <c r="G45" s="85" t="s">
        <v>2590</v>
      </c>
      <c r="H45" s="86" t="s">
        <v>2578</v>
      </c>
      <c r="I45" s="87" t="s">
        <v>2576</v>
      </c>
      <c r="J45" s="88">
        <v>11</v>
      </c>
      <c r="K45" s="87" t="s">
        <v>2605</v>
      </c>
      <c r="L45" s="87" t="s">
        <v>2580</v>
      </c>
      <c r="M45" s="87" t="s">
        <v>2586</v>
      </c>
      <c r="N45" s="88">
        <v>13</v>
      </c>
      <c r="O45" s="87" t="s">
        <v>2605</v>
      </c>
      <c r="P45" s="75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</row>
    <row r="46" spans="2:32" s="74" customFormat="1" x14ac:dyDescent="0.3">
      <c r="B46" s="82"/>
      <c r="C46" s="82">
        <v>1</v>
      </c>
      <c r="D46" s="82"/>
      <c r="E46" s="83"/>
      <c r="F46" s="84"/>
      <c r="G46" s="85" t="s">
        <v>2606</v>
      </c>
      <c r="H46" s="86" t="s">
        <v>2572</v>
      </c>
      <c r="I46" s="87" t="s">
        <v>2576</v>
      </c>
      <c r="J46" s="88">
        <v>11</v>
      </c>
      <c r="K46" s="87" t="s">
        <v>2605</v>
      </c>
      <c r="L46" s="87" t="s">
        <v>2580</v>
      </c>
      <c r="M46" s="87" t="s">
        <v>2597</v>
      </c>
      <c r="N46" s="88">
        <v>13</v>
      </c>
      <c r="O46" s="87" t="s">
        <v>2605</v>
      </c>
      <c r="P46" s="75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</row>
    <row r="47" spans="2:32" s="74" customFormat="1" x14ac:dyDescent="0.3">
      <c r="B47" s="82"/>
      <c r="C47" s="82">
        <v>1</v>
      </c>
      <c r="D47" s="82"/>
      <c r="E47" s="83"/>
      <c r="F47" s="84"/>
      <c r="G47" s="85" t="s">
        <v>2581</v>
      </c>
      <c r="H47" s="86"/>
      <c r="I47" s="87" t="s">
        <v>2576</v>
      </c>
      <c r="J47" s="88">
        <v>11</v>
      </c>
      <c r="K47" s="87" t="s">
        <v>2605</v>
      </c>
      <c r="L47" s="87" t="s">
        <v>2580</v>
      </c>
      <c r="M47" s="87" t="s">
        <v>2588</v>
      </c>
      <c r="N47" s="88">
        <v>14</v>
      </c>
      <c r="O47" s="87" t="s">
        <v>2605</v>
      </c>
      <c r="P47" s="75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2:32" s="74" customFormat="1" x14ac:dyDescent="0.3">
      <c r="B48" s="82"/>
      <c r="C48" s="82">
        <v>1</v>
      </c>
      <c r="D48" s="82"/>
      <c r="E48" s="83"/>
      <c r="F48" s="84"/>
      <c r="G48" s="85" t="s">
        <v>2577</v>
      </c>
      <c r="H48" s="86" t="s">
        <v>780</v>
      </c>
      <c r="I48" s="87" t="s">
        <v>2584</v>
      </c>
      <c r="J48" s="88">
        <v>12</v>
      </c>
      <c r="K48" s="87" t="s">
        <v>2605</v>
      </c>
      <c r="L48" s="87" t="s">
        <v>2580</v>
      </c>
      <c r="M48" s="87" t="s">
        <v>2603</v>
      </c>
      <c r="N48" s="88">
        <v>14</v>
      </c>
      <c r="O48" s="87" t="s">
        <v>2605</v>
      </c>
      <c r="P48" s="75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</row>
    <row r="49" spans="2:32" s="74" customFormat="1" x14ac:dyDescent="0.3">
      <c r="B49" s="82">
        <v>14</v>
      </c>
      <c r="C49" s="82">
        <v>1</v>
      </c>
      <c r="D49" s="82"/>
      <c r="E49" s="83"/>
      <c r="F49" s="84" t="s">
        <v>2589</v>
      </c>
      <c r="G49" s="86" t="s">
        <v>2583</v>
      </c>
      <c r="H49" s="86"/>
      <c r="I49" s="87" t="s">
        <v>2603</v>
      </c>
      <c r="J49" s="88">
        <v>14</v>
      </c>
      <c r="K49" s="87" t="s">
        <v>2605</v>
      </c>
      <c r="L49" s="87" t="s">
        <v>2575</v>
      </c>
      <c r="M49" s="87" t="s">
        <v>2579</v>
      </c>
      <c r="N49" s="88">
        <v>17</v>
      </c>
      <c r="O49" s="87" t="s">
        <v>2605</v>
      </c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2:32" s="74" customFormat="1" x14ac:dyDescent="0.3">
      <c r="B50" s="82"/>
      <c r="C50" s="82">
        <v>1</v>
      </c>
      <c r="D50" s="82"/>
      <c r="E50" s="83"/>
      <c r="F50" s="84"/>
      <c r="G50" s="86" t="s">
        <v>2581</v>
      </c>
      <c r="H50" s="86"/>
      <c r="I50" s="87" t="s">
        <v>2602</v>
      </c>
      <c r="J50" s="88">
        <v>15</v>
      </c>
      <c r="K50" s="87" t="s">
        <v>2605</v>
      </c>
      <c r="L50" s="87" t="s">
        <v>2580</v>
      </c>
      <c r="M50" s="87" t="s">
        <v>2579</v>
      </c>
      <c r="N50" s="88">
        <v>17</v>
      </c>
      <c r="O50" s="87" t="s">
        <v>2605</v>
      </c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2:32" s="74" customFormat="1" x14ac:dyDescent="0.3">
      <c r="B51" s="82"/>
      <c r="C51" s="82">
        <v>1</v>
      </c>
      <c r="D51" s="82"/>
      <c r="E51" s="83"/>
      <c r="F51" s="84"/>
      <c r="G51" s="86" t="s">
        <v>2590</v>
      </c>
      <c r="H51" s="86" t="s">
        <v>2578</v>
      </c>
      <c r="I51" s="87" t="s">
        <v>2602</v>
      </c>
      <c r="J51" s="88">
        <v>15</v>
      </c>
      <c r="K51" s="87" t="s">
        <v>2605</v>
      </c>
      <c r="L51" s="87" t="s">
        <v>2580</v>
      </c>
      <c r="M51" s="87" t="s">
        <v>2584</v>
      </c>
      <c r="N51" s="88">
        <v>19</v>
      </c>
      <c r="O51" s="87" t="s">
        <v>2605</v>
      </c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</row>
    <row r="52" spans="2:32" s="74" customFormat="1" x14ac:dyDescent="0.3">
      <c r="B52" s="82"/>
      <c r="C52" s="82">
        <v>1</v>
      </c>
      <c r="D52" s="82"/>
      <c r="E52" s="83"/>
      <c r="F52" s="84"/>
      <c r="G52" s="86" t="s">
        <v>2606</v>
      </c>
      <c r="H52" s="86" t="s">
        <v>2572</v>
      </c>
      <c r="I52" s="87" t="s">
        <v>2573</v>
      </c>
      <c r="J52" s="88">
        <v>16</v>
      </c>
      <c r="K52" s="87" t="s">
        <v>2605</v>
      </c>
      <c r="L52" s="87" t="s">
        <v>2580</v>
      </c>
      <c r="M52" s="87" t="s">
        <v>2584</v>
      </c>
      <c r="N52" s="88">
        <v>19</v>
      </c>
      <c r="O52" s="87" t="s">
        <v>2605</v>
      </c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</row>
    <row r="53" spans="2:32" s="74" customFormat="1" ht="15.6" x14ac:dyDescent="0.3">
      <c r="B53" s="82"/>
      <c r="C53" s="82">
        <v>1</v>
      </c>
      <c r="D53" s="82"/>
      <c r="E53" s="97"/>
      <c r="F53" s="84"/>
      <c r="G53" s="98" t="s">
        <v>2577</v>
      </c>
      <c r="H53" s="98" t="s">
        <v>780</v>
      </c>
      <c r="I53" s="99" t="s">
        <v>2579</v>
      </c>
      <c r="J53" s="100">
        <v>17</v>
      </c>
      <c r="K53" s="101" t="s">
        <v>2605</v>
      </c>
      <c r="L53" s="87" t="s">
        <v>2580</v>
      </c>
      <c r="M53" s="87" t="s">
        <v>2584</v>
      </c>
      <c r="N53" s="88">
        <v>19</v>
      </c>
      <c r="O53" s="87" t="s">
        <v>2605</v>
      </c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</row>
    <row r="54" spans="2:32" s="74" customFormat="1" x14ac:dyDescent="0.3">
      <c r="B54" s="82">
        <v>15</v>
      </c>
      <c r="C54" s="82">
        <v>1</v>
      </c>
      <c r="D54" s="82"/>
      <c r="E54" s="83"/>
      <c r="F54" s="84" t="s">
        <v>2589</v>
      </c>
      <c r="G54" s="86" t="s">
        <v>2590</v>
      </c>
      <c r="H54" s="86" t="s">
        <v>2578</v>
      </c>
      <c r="I54" s="87" t="s">
        <v>2584</v>
      </c>
      <c r="J54" s="88">
        <v>19</v>
      </c>
      <c r="K54" s="87" t="s">
        <v>2605</v>
      </c>
      <c r="L54" s="87" t="s">
        <v>2580</v>
      </c>
      <c r="M54" s="87" t="s">
        <v>2602</v>
      </c>
      <c r="N54" s="88">
        <v>22</v>
      </c>
      <c r="O54" s="87" t="s">
        <v>2605</v>
      </c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</row>
    <row r="55" spans="2:32" s="74" customFormat="1" x14ac:dyDescent="0.3">
      <c r="B55" s="82"/>
      <c r="C55" s="82">
        <v>1</v>
      </c>
      <c r="D55" s="82"/>
      <c r="E55" s="83"/>
      <c r="F55" s="84"/>
      <c r="G55" s="86" t="s">
        <v>2606</v>
      </c>
      <c r="H55" s="86" t="s">
        <v>2572</v>
      </c>
      <c r="I55" s="87" t="s">
        <v>2584</v>
      </c>
      <c r="J55" s="88">
        <v>19</v>
      </c>
      <c r="K55" s="87" t="s">
        <v>2605</v>
      </c>
      <c r="L55" s="87" t="s">
        <v>2575</v>
      </c>
      <c r="M55" s="87" t="s">
        <v>2573</v>
      </c>
      <c r="N55" s="88">
        <v>23</v>
      </c>
      <c r="O55" s="87" t="s">
        <v>2605</v>
      </c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</row>
    <row r="56" spans="2:32" s="74" customFormat="1" x14ac:dyDescent="0.3">
      <c r="B56" s="82"/>
      <c r="C56" s="82">
        <v>1</v>
      </c>
      <c r="D56" s="82"/>
      <c r="E56" s="83"/>
      <c r="F56" s="84"/>
      <c r="G56" s="86" t="s">
        <v>2581</v>
      </c>
      <c r="H56" s="86"/>
      <c r="I56" s="87" t="s">
        <v>2584</v>
      </c>
      <c r="J56" s="88">
        <v>19</v>
      </c>
      <c r="K56" s="87" t="s">
        <v>2605</v>
      </c>
      <c r="L56" s="87" t="s">
        <v>2575</v>
      </c>
      <c r="M56" s="87" t="s">
        <v>2573</v>
      </c>
      <c r="N56" s="88">
        <v>23</v>
      </c>
      <c r="O56" s="87" t="s">
        <v>2605</v>
      </c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</row>
    <row r="57" spans="2:32" s="74" customFormat="1" x14ac:dyDescent="0.3">
      <c r="B57" s="82"/>
      <c r="C57" s="82">
        <v>1</v>
      </c>
      <c r="D57" s="82"/>
      <c r="E57" s="83"/>
      <c r="F57" s="84"/>
      <c r="G57" s="98" t="s">
        <v>2577</v>
      </c>
      <c r="H57" s="98" t="s">
        <v>780</v>
      </c>
      <c r="I57" s="87" t="s">
        <v>2586</v>
      </c>
      <c r="J57" s="88">
        <v>20</v>
      </c>
      <c r="K57" s="87" t="s">
        <v>2605</v>
      </c>
      <c r="L57" s="87" t="s">
        <v>2575</v>
      </c>
      <c r="M57" s="87" t="s">
        <v>2573</v>
      </c>
      <c r="N57" s="88">
        <v>23</v>
      </c>
      <c r="O57" s="87" t="s">
        <v>2605</v>
      </c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</row>
    <row r="58" spans="2:32" s="74" customFormat="1" x14ac:dyDescent="0.3">
      <c r="B58" s="82"/>
      <c r="C58" s="82">
        <v>1</v>
      </c>
      <c r="D58" s="82"/>
      <c r="E58" s="97"/>
      <c r="F58" s="84"/>
      <c r="G58" s="86" t="s">
        <v>2583</v>
      </c>
      <c r="H58" s="86"/>
      <c r="I58" s="99" t="s">
        <v>2588</v>
      </c>
      <c r="J58" s="100">
        <v>21</v>
      </c>
      <c r="K58" s="99" t="s">
        <v>2605</v>
      </c>
      <c r="L58" s="87" t="s">
        <v>2580</v>
      </c>
      <c r="M58" s="87" t="s">
        <v>2573</v>
      </c>
      <c r="N58" s="88">
        <v>23</v>
      </c>
      <c r="O58" s="87" t="s">
        <v>2605</v>
      </c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</row>
    <row r="59" spans="2:32" s="74" customFormat="1" x14ac:dyDescent="0.3">
      <c r="B59" s="89">
        <v>16</v>
      </c>
      <c r="C59" s="90">
        <v>1</v>
      </c>
      <c r="D59" s="89">
        <v>1</v>
      </c>
      <c r="E59" s="91" t="s">
        <v>2582</v>
      </c>
      <c r="F59" s="92" t="s">
        <v>2589</v>
      </c>
      <c r="G59" s="94" t="s">
        <v>2581</v>
      </c>
      <c r="H59" s="94"/>
      <c r="I59" s="95" t="s">
        <v>2586</v>
      </c>
      <c r="J59" s="96">
        <v>4</v>
      </c>
      <c r="K59" s="95" t="s">
        <v>2607</v>
      </c>
      <c r="L59" s="95" t="s">
        <v>2580</v>
      </c>
      <c r="M59" s="95" t="s">
        <v>2573</v>
      </c>
      <c r="N59" s="96">
        <v>7</v>
      </c>
      <c r="O59" s="95" t="s">
        <v>2607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</row>
    <row r="60" spans="2:32" s="74" customFormat="1" x14ac:dyDescent="0.3">
      <c r="B60" s="102">
        <v>17</v>
      </c>
      <c r="C60" s="82">
        <v>1</v>
      </c>
      <c r="D60" s="102"/>
      <c r="E60" s="103"/>
      <c r="F60" s="84" t="s">
        <v>2589</v>
      </c>
      <c r="G60" s="86" t="s">
        <v>2583</v>
      </c>
      <c r="H60" s="86"/>
      <c r="I60" s="87" t="s">
        <v>2579</v>
      </c>
      <c r="J60" s="88">
        <v>8</v>
      </c>
      <c r="K60" s="87" t="s">
        <v>2607</v>
      </c>
      <c r="L60" s="87" t="s">
        <v>2575</v>
      </c>
      <c r="M60" s="87" t="s">
        <v>2586</v>
      </c>
      <c r="N60" s="88">
        <v>11</v>
      </c>
      <c r="O60" s="87" t="s">
        <v>2607</v>
      </c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</row>
    <row r="61" spans="2:32" s="74" customFormat="1" x14ac:dyDescent="0.3">
      <c r="B61" s="102">
        <v>18</v>
      </c>
      <c r="C61" s="82">
        <v>1</v>
      </c>
      <c r="D61" s="102"/>
      <c r="E61" s="103"/>
      <c r="F61" s="84" t="s">
        <v>2589</v>
      </c>
      <c r="G61" s="86" t="s">
        <v>2583</v>
      </c>
      <c r="H61" s="86"/>
      <c r="I61" s="87" t="s">
        <v>2573</v>
      </c>
      <c r="J61" s="88">
        <v>14</v>
      </c>
      <c r="K61" s="87" t="s">
        <v>2607</v>
      </c>
      <c r="L61" s="87" t="s">
        <v>2575</v>
      </c>
      <c r="M61" s="87" t="s">
        <v>2576</v>
      </c>
      <c r="N61" s="88">
        <v>16</v>
      </c>
      <c r="O61" s="87" t="s">
        <v>2607</v>
      </c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</row>
    <row r="62" spans="2:32" s="74" customFormat="1" x14ac:dyDescent="0.3">
      <c r="B62" s="102">
        <v>19</v>
      </c>
      <c r="C62" s="82">
        <v>1</v>
      </c>
      <c r="D62" s="102"/>
      <c r="E62" s="103"/>
      <c r="F62" s="84" t="s">
        <v>2589</v>
      </c>
      <c r="G62" s="86" t="s">
        <v>2583</v>
      </c>
      <c r="H62" s="86"/>
      <c r="I62" s="87" t="s">
        <v>2584</v>
      </c>
      <c r="J62" s="88">
        <v>17</v>
      </c>
      <c r="K62" s="87" t="s">
        <v>2607</v>
      </c>
      <c r="L62" s="87" t="s">
        <v>2575</v>
      </c>
      <c r="M62" s="87" t="s">
        <v>2602</v>
      </c>
      <c r="N62" s="88">
        <v>20</v>
      </c>
      <c r="O62" s="87" t="s">
        <v>2607</v>
      </c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</row>
    <row r="63" spans="2:32" s="74" customFormat="1" x14ac:dyDescent="0.3">
      <c r="B63" s="104">
        <v>20</v>
      </c>
      <c r="C63" s="90">
        <v>1</v>
      </c>
      <c r="D63" s="104">
        <v>1</v>
      </c>
      <c r="E63" s="105" t="s">
        <v>2582</v>
      </c>
      <c r="F63" s="92" t="s">
        <v>2589</v>
      </c>
      <c r="G63" s="94" t="s">
        <v>2583</v>
      </c>
      <c r="H63" s="94"/>
      <c r="I63" s="95" t="s">
        <v>2576</v>
      </c>
      <c r="J63" s="96">
        <v>23</v>
      </c>
      <c r="K63" s="95" t="s">
        <v>2607</v>
      </c>
      <c r="L63" s="95" t="s">
        <v>2580</v>
      </c>
      <c r="M63" s="95" t="s">
        <v>2584</v>
      </c>
      <c r="N63" s="96">
        <v>24</v>
      </c>
      <c r="O63" s="95" t="s">
        <v>2607</v>
      </c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</row>
    <row r="64" spans="2:32" s="74" customFormat="1" x14ac:dyDescent="0.3">
      <c r="B64" s="82">
        <v>21</v>
      </c>
      <c r="C64" s="82">
        <v>1</v>
      </c>
      <c r="D64" s="82"/>
      <c r="E64" s="83"/>
      <c r="F64" s="84" t="s">
        <v>2589</v>
      </c>
      <c r="G64" s="86" t="s">
        <v>2581</v>
      </c>
      <c r="H64" s="86"/>
      <c r="I64" s="87" t="s">
        <v>2586</v>
      </c>
      <c r="J64" s="88">
        <v>25</v>
      </c>
      <c r="K64" s="87" t="s">
        <v>2607</v>
      </c>
      <c r="L64" s="87" t="s">
        <v>2575</v>
      </c>
      <c r="M64" s="87" t="s">
        <v>2602</v>
      </c>
      <c r="N64" s="88">
        <v>27</v>
      </c>
      <c r="O64" s="87" t="s">
        <v>2607</v>
      </c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2:32" s="74" customFormat="1" x14ac:dyDescent="0.3">
      <c r="B65" s="82"/>
      <c r="C65" s="82">
        <v>1</v>
      </c>
      <c r="D65" s="82"/>
      <c r="E65" s="83"/>
      <c r="F65" s="84"/>
      <c r="G65" s="86" t="s">
        <v>2590</v>
      </c>
      <c r="H65" s="86" t="s">
        <v>2578</v>
      </c>
      <c r="I65" s="87" t="s">
        <v>2586</v>
      </c>
      <c r="J65" s="88">
        <v>25</v>
      </c>
      <c r="K65" s="87" t="s">
        <v>2607</v>
      </c>
      <c r="L65" s="87" t="s">
        <v>2575</v>
      </c>
      <c r="M65" s="87" t="s">
        <v>2602</v>
      </c>
      <c r="N65" s="88">
        <v>27</v>
      </c>
      <c r="O65" s="87" t="s">
        <v>2607</v>
      </c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2:32" s="74" customFormat="1" x14ac:dyDescent="0.3">
      <c r="B66" s="82"/>
      <c r="C66" s="82">
        <v>1</v>
      </c>
      <c r="D66" s="82"/>
      <c r="E66" s="83"/>
      <c r="F66" s="84"/>
      <c r="G66" s="86" t="s">
        <v>2606</v>
      </c>
      <c r="H66" s="86" t="s">
        <v>2599</v>
      </c>
      <c r="I66" s="87" t="s">
        <v>2588</v>
      </c>
      <c r="J66" s="88">
        <v>26</v>
      </c>
      <c r="K66" s="87" t="s">
        <v>2607</v>
      </c>
      <c r="L66" s="87" t="s">
        <v>2580</v>
      </c>
      <c r="M66" s="87" t="s">
        <v>2602</v>
      </c>
      <c r="N66" s="88">
        <v>27</v>
      </c>
      <c r="O66" s="87" t="s">
        <v>2607</v>
      </c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2:32" s="74" customFormat="1" x14ac:dyDescent="0.3">
      <c r="B67" s="82"/>
      <c r="C67" s="82">
        <v>1</v>
      </c>
      <c r="D67" s="82"/>
      <c r="E67" s="83"/>
      <c r="F67" s="84"/>
      <c r="G67" s="85" t="s">
        <v>2599</v>
      </c>
      <c r="H67" s="86" t="s">
        <v>2572</v>
      </c>
      <c r="I67" s="87" t="s">
        <v>2588</v>
      </c>
      <c r="J67" s="88">
        <v>26</v>
      </c>
      <c r="K67" s="87" t="s">
        <v>2607</v>
      </c>
      <c r="L67" s="87" t="s">
        <v>2575</v>
      </c>
      <c r="M67" s="87" t="s">
        <v>2602</v>
      </c>
      <c r="N67" s="88">
        <v>27</v>
      </c>
      <c r="O67" s="87" t="s">
        <v>2607</v>
      </c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</row>
    <row r="68" spans="2:32" s="74" customFormat="1" x14ac:dyDescent="0.3">
      <c r="B68" s="82"/>
      <c r="C68" s="82">
        <v>1</v>
      </c>
      <c r="D68" s="82"/>
      <c r="E68" s="83"/>
      <c r="F68" s="84"/>
      <c r="G68" s="85" t="s">
        <v>2577</v>
      </c>
      <c r="H68" s="86" t="s">
        <v>780</v>
      </c>
      <c r="I68" s="87" t="s">
        <v>2602</v>
      </c>
      <c r="J68" s="88">
        <v>27</v>
      </c>
      <c r="K68" s="87" t="s">
        <v>2607</v>
      </c>
      <c r="L68" s="87" t="s">
        <v>2580</v>
      </c>
      <c r="M68" s="87" t="s">
        <v>2573</v>
      </c>
      <c r="N68" s="88">
        <v>28</v>
      </c>
      <c r="O68" s="87" t="s">
        <v>2607</v>
      </c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2:32" s="74" customFormat="1" x14ac:dyDescent="0.3">
      <c r="B69" s="82">
        <v>22</v>
      </c>
      <c r="C69" s="82">
        <v>1</v>
      </c>
      <c r="D69" s="82"/>
      <c r="E69" s="83"/>
      <c r="F69" s="84" t="s">
        <v>2589</v>
      </c>
      <c r="G69" s="85" t="s">
        <v>2581</v>
      </c>
      <c r="H69" s="86"/>
      <c r="I69" s="87" t="s">
        <v>2573</v>
      </c>
      <c r="J69" s="88">
        <v>28</v>
      </c>
      <c r="K69" s="87" t="s">
        <v>2607</v>
      </c>
      <c r="L69" s="87" t="s">
        <v>2580</v>
      </c>
      <c r="M69" s="87" t="s">
        <v>2579</v>
      </c>
      <c r="N69" s="88">
        <v>29</v>
      </c>
      <c r="O69" s="87" t="s">
        <v>2607</v>
      </c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</row>
    <row r="70" spans="2:32" s="74" customFormat="1" x14ac:dyDescent="0.3">
      <c r="B70" s="82"/>
      <c r="C70" s="82">
        <v>1</v>
      </c>
      <c r="D70" s="82"/>
      <c r="E70" s="83"/>
      <c r="F70" s="84"/>
      <c r="G70" s="85" t="s">
        <v>2590</v>
      </c>
      <c r="H70" s="86" t="s">
        <v>2578</v>
      </c>
      <c r="I70" s="87" t="s">
        <v>2573</v>
      </c>
      <c r="J70" s="88">
        <v>28</v>
      </c>
      <c r="K70" s="87" t="s">
        <v>2607</v>
      </c>
      <c r="L70" s="87" t="s">
        <v>2580</v>
      </c>
      <c r="M70" s="87" t="s">
        <v>2579</v>
      </c>
      <c r="N70" s="88">
        <v>29</v>
      </c>
      <c r="O70" s="87" t="s">
        <v>2607</v>
      </c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</row>
    <row r="71" spans="2:32" s="74" customFormat="1" x14ac:dyDescent="0.3">
      <c r="B71" s="82"/>
      <c r="C71" s="82">
        <v>1</v>
      </c>
      <c r="D71" s="82"/>
      <c r="E71" s="83"/>
      <c r="F71" s="84"/>
      <c r="G71" s="85" t="s">
        <v>2578</v>
      </c>
      <c r="H71" s="86" t="s">
        <v>2572</v>
      </c>
      <c r="I71" s="87" t="s">
        <v>2573</v>
      </c>
      <c r="J71" s="88">
        <v>28</v>
      </c>
      <c r="K71" s="87" t="s">
        <v>2607</v>
      </c>
      <c r="L71" s="87" t="s">
        <v>2575</v>
      </c>
      <c r="M71" s="87" t="s">
        <v>2579</v>
      </c>
      <c r="N71" s="88">
        <v>29</v>
      </c>
      <c r="O71" s="87" t="s">
        <v>2607</v>
      </c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2:32" s="74" customFormat="1" x14ac:dyDescent="0.3">
      <c r="B72" s="82"/>
      <c r="C72" s="82">
        <v>1</v>
      </c>
      <c r="D72" s="82"/>
      <c r="E72" s="83"/>
      <c r="F72" s="84"/>
      <c r="G72" s="85" t="s">
        <v>2577</v>
      </c>
      <c r="H72" s="86" t="s">
        <v>780</v>
      </c>
      <c r="I72" s="87" t="s">
        <v>2579</v>
      </c>
      <c r="J72" s="88">
        <v>29</v>
      </c>
      <c r="K72" s="87" t="s">
        <v>2607</v>
      </c>
      <c r="L72" s="87" t="s">
        <v>2580</v>
      </c>
      <c r="M72" s="87" t="s">
        <v>2576</v>
      </c>
      <c r="N72" s="88">
        <v>30</v>
      </c>
      <c r="O72" s="87" t="s">
        <v>2607</v>
      </c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</row>
    <row r="73" spans="2:32" s="74" customFormat="1" x14ac:dyDescent="0.3">
      <c r="B73" s="82">
        <v>23</v>
      </c>
      <c r="C73" s="82">
        <v>1</v>
      </c>
      <c r="D73" s="82"/>
      <c r="E73" s="83"/>
      <c r="F73" s="84" t="s">
        <v>2589</v>
      </c>
      <c r="G73" s="85" t="s">
        <v>2583</v>
      </c>
      <c r="H73" s="86"/>
      <c r="I73" s="106" t="s">
        <v>2576</v>
      </c>
      <c r="J73" s="107">
        <v>6</v>
      </c>
      <c r="K73" s="106" t="s">
        <v>2608</v>
      </c>
      <c r="L73" s="106" t="s">
        <v>2580</v>
      </c>
      <c r="M73" s="106" t="s">
        <v>2586</v>
      </c>
      <c r="N73" s="107">
        <v>8</v>
      </c>
      <c r="O73" s="106" t="s">
        <v>2608</v>
      </c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</row>
    <row r="74" spans="2:32" s="74" customFormat="1" x14ac:dyDescent="0.3">
      <c r="B74" s="82"/>
      <c r="C74" s="82">
        <v>1</v>
      </c>
      <c r="D74" s="82"/>
      <c r="E74" s="83"/>
      <c r="F74" s="84"/>
      <c r="G74" s="85" t="s">
        <v>2578</v>
      </c>
      <c r="H74" s="86" t="s">
        <v>2572</v>
      </c>
      <c r="I74" s="106" t="s">
        <v>2576</v>
      </c>
      <c r="J74" s="107">
        <v>6</v>
      </c>
      <c r="K74" s="106" t="s">
        <v>2608</v>
      </c>
      <c r="L74" s="106" t="s">
        <v>2575</v>
      </c>
      <c r="M74" s="106" t="s">
        <v>2586</v>
      </c>
      <c r="N74" s="107">
        <v>8</v>
      </c>
      <c r="O74" s="106" t="s">
        <v>2608</v>
      </c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</row>
    <row r="75" spans="2:32" s="74" customFormat="1" x14ac:dyDescent="0.3">
      <c r="B75" s="82"/>
      <c r="C75" s="82">
        <v>1</v>
      </c>
      <c r="D75" s="82"/>
      <c r="E75" s="83"/>
      <c r="F75" s="84"/>
      <c r="G75" s="85" t="s">
        <v>2577</v>
      </c>
      <c r="H75" s="86" t="s">
        <v>780</v>
      </c>
      <c r="I75" s="106" t="s">
        <v>2576</v>
      </c>
      <c r="J75" s="107">
        <v>6</v>
      </c>
      <c r="K75" s="106" t="s">
        <v>2608</v>
      </c>
      <c r="L75" s="106" t="s">
        <v>2575</v>
      </c>
      <c r="M75" s="106" t="s">
        <v>2588</v>
      </c>
      <c r="N75" s="107">
        <v>9</v>
      </c>
      <c r="O75" s="106" t="s">
        <v>2608</v>
      </c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</row>
    <row r="76" spans="2:32" s="74" customFormat="1" x14ac:dyDescent="0.3">
      <c r="B76" s="82"/>
      <c r="C76" s="82">
        <v>1</v>
      </c>
      <c r="D76" s="82"/>
      <c r="E76" s="83"/>
      <c r="F76" s="84"/>
      <c r="G76" s="85" t="s">
        <v>2581</v>
      </c>
      <c r="H76" s="86"/>
      <c r="I76" s="106" t="s">
        <v>2584</v>
      </c>
      <c r="J76" s="107">
        <v>7</v>
      </c>
      <c r="K76" s="106" t="s">
        <v>2608</v>
      </c>
      <c r="L76" s="106" t="s">
        <v>2580</v>
      </c>
      <c r="M76" s="106" t="s">
        <v>2586</v>
      </c>
      <c r="N76" s="107">
        <v>8</v>
      </c>
      <c r="O76" s="106" t="s">
        <v>2608</v>
      </c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</row>
    <row r="77" spans="2:32" s="74" customFormat="1" x14ac:dyDescent="0.3">
      <c r="B77" s="89">
        <v>24</v>
      </c>
      <c r="C77" s="90">
        <v>1</v>
      </c>
      <c r="D77" s="89">
        <v>1</v>
      </c>
      <c r="E77" s="91" t="s">
        <v>2582</v>
      </c>
      <c r="F77" s="92" t="s">
        <v>2589</v>
      </c>
      <c r="G77" s="93" t="s">
        <v>2581</v>
      </c>
      <c r="H77" s="94"/>
      <c r="I77" s="95" t="s">
        <v>2588</v>
      </c>
      <c r="J77" s="96">
        <v>9</v>
      </c>
      <c r="K77" s="95" t="s">
        <v>2608</v>
      </c>
      <c r="L77" s="95" t="s">
        <v>2580</v>
      </c>
      <c r="M77" s="95" t="s">
        <v>2579</v>
      </c>
      <c r="N77" s="96">
        <v>12</v>
      </c>
      <c r="O77" s="95" t="s">
        <v>2608</v>
      </c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2:32" s="74" customFormat="1" x14ac:dyDescent="0.3">
      <c r="B78" s="89"/>
      <c r="C78" s="90">
        <v>1</v>
      </c>
      <c r="D78" s="89">
        <v>1</v>
      </c>
      <c r="E78" s="91"/>
      <c r="F78" s="92"/>
      <c r="G78" s="93" t="s">
        <v>2590</v>
      </c>
      <c r="H78" s="94" t="s">
        <v>2599</v>
      </c>
      <c r="I78" s="95" t="s">
        <v>2588</v>
      </c>
      <c r="J78" s="96">
        <v>9</v>
      </c>
      <c r="K78" s="95" t="s">
        <v>2608</v>
      </c>
      <c r="L78" s="95" t="s">
        <v>2580</v>
      </c>
      <c r="M78" s="95" t="s">
        <v>2579</v>
      </c>
      <c r="N78" s="96">
        <v>12</v>
      </c>
      <c r="O78" s="95" t="s">
        <v>2608</v>
      </c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2:32" s="74" customFormat="1" x14ac:dyDescent="0.3">
      <c r="B79" s="89"/>
      <c r="C79" s="90">
        <v>1</v>
      </c>
      <c r="D79" s="89">
        <v>1</v>
      </c>
      <c r="E79" s="91"/>
      <c r="F79" s="92"/>
      <c r="G79" s="93" t="s">
        <v>2599</v>
      </c>
      <c r="H79" s="94" t="s">
        <v>2572</v>
      </c>
      <c r="I79" s="95" t="s">
        <v>2588</v>
      </c>
      <c r="J79" s="96">
        <v>9</v>
      </c>
      <c r="K79" s="95" t="s">
        <v>2608</v>
      </c>
      <c r="L79" s="95" t="s">
        <v>2575</v>
      </c>
      <c r="M79" s="95" t="s">
        <v>2576</v>
      </c>
      <c r="N79" s="96">
        <v>13</v>
      </c>
      <c r="O79" s="95" t="s">
        <v>2608</v>
      </c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2:32" s="74" customFormat="1" x14ac:dyDescent="0.3">
      <c r="B80" s="89"/>
      <c r="C80" s="90">
        <v>1</v>
      </c>
      <c r="D80" s="89">
        <v>1</v>
      </c>
      <c r="E80" s="91"/>
      <c r="F80" s="92"/>
      <c r="G80" s="93" t="s">
        <v>2577</v>
      </c>
      <c r="H80" s="94" t="s">
        <v>780</v>
      </c>
      <c r="I80" s="95" t="s">
        <v>2602</v>
      </c>
      <c r="J80" s="96">
        <v>10</v>
      </c>
      <c r="K80" s="95" t="s">
        <v>2608</v>
      </c>
      <c r="L80" s="95" t="s">
        <v>2580</v>
      </c>
      <c r="M80" s="95" t="s">
        <v>2584</v>
      </c>
      <c r="N80" s="96">
        <v>14</v>
      </c>
      <c r="O80" s="95" t="s">
        <v>2608</v>
      </c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2:32" s="74" customFormat="1" x14ac:dyDescent="0.3">
      <c r="B81" s="89">
        <v>25</v>
      </c>
      <c r="C81" s="90">
        <v>1</v>
      </c>
      <c r="D81" s="89">
        <v>1</v>
      </c>
      <c r="E81" s="91" t="s">
        <v>2582</v>
      </c>
      <c r="F81" s="92" t="s">
        <v>2609</v>
      </c>
      <c r="G81" s="93" t="s">
        <v>2583</v>
      </c>
      <c r="H81" s="94"/>
      <c r="I81" s="95" t="s">
        <v>2602</v>
      </c>
      <c r="J81" s="96">
        <v>17</v>
      </c>
      <c r="K81" s="95" t="s">
        <v>2608</v>
      </c>
      <c r="L81" s="95" t="s">
        <v>2575</v>
      </c>
      <c r="M81" s="95" t="s">
        <v>2586</v>
      </c>
      <c r="N81" s="96">
        <v>22</v>
      </c>
      <c r="O81" s="95" t="s">
        <v>2608</v>
      </c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2:32" s="74" customFormat="1" x14ac:dyDescent="0.3">
      <c r="B82" s="82">
        <v>26</v>
      </c>
      <c r="C82" s="82">
        <v>1</v>
      </c>
      <c r="D82" s="82"/>
      <c r="E82" s="83"/>
      <c r="F82" s="84" t="s">
        <v>2589</v>
      </c>
      <c r="G82" s="85" t="s">
        <v>2581</v>
      </c>
      <c r="H82" s="86"/>
      <c r="I82" s="106" t="s">
        <v>2579</v>
      </c>
      <c r="J82" s="107">
        <v>19</v>
      </c>
      <c r="K82" s="106" t="s">
        <v>2608</v>
      </c>
      <c r="L82" s="106" t="s">
        <v>2580</v>
      </c>
      <c r="M82" s="106" t="s">
        <v>2586</v>
      </c>
      <c r="N82" s="107">
        <v>22</v>
      </c>
      <c r="O82" s="106" t="s">
        <v>2608</v>
      </c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</row>
    <row r="83" spans="2:32" s="74" customFormat="1" x14ac:dyDescent="0.3">
      <c r="B83" s="82"/>
      <c r="C83" s="82">
        <v>1</v>
      </c>
      <c r="D83" s="82"/>
      <c r="E83" s="83"/>
      <c r="F83" s="84"/>
      <c r="G83" s="85" t="s">
        <v>2610</v>
      </c>
      <c r="H83" s="86" t="s">
        <v>2599</v>
      </c>
      <c r="I83" s="106" t="s">
        <v>2579</v>
      </c>
      <c r="J83" s="107">
        <v>19</v>
      </c>
      <c r="K83" s="106" t="s">
        <v>2608</v>
      </c>
      <c r="L83" s="106" t="s">
        <v>2580</v>
      </c>
      <c r="M83" s="106" t="s">
        <v>2588</v>
      </c>
      <c r="N83" s="107">
        <v>23</v>
      </c>
      <c r="O83" s="106" t="s">
        <v>2608</v>
      </c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</row>
    <row r="84" spans="2:32" s="74" customFormat="1" x14ac:dyDescent="0.3">
      <c r="B84" s="82"/>
      <c r="C84" s="82">
        <v>1</v>
      </c>
      <c r="D84" s="82"/>
      <c r="E84" s="83"/>
      <c r="F84" s="84"/>
      <c r="G84" s="85" t="s">
        <v>2599</v>
      </c>
      <c r="H84" s="86" t="s">
        <v>2572</v>
      </c>
      <c r="I84" s="106" t="s">
        <v>2579</v>
      </c>
      <c r="J84" s="107">
        <v>19</v>
      </c>
      <c r="K84" s="106" t="s">
        <v>2608</v>
      </c>
      <c r="L84" s="106" t="s">
        <v>2575</v>
      </c>
      <c r="M84" s="106" t="s">
        <v>2588</v>
      </c>
      <c r="N84" s="107">
        <v>23</v>
      </c>
      <c r="O84" s="106" t="s">
        <v>2608</v>
      </c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</row>
    <row r="85" spans="2:32" s="74" customFormat="1" x14ac:dyDescent="0.3">
      <c r="B85" s="82"/>
      <c r="C85" s="82">
        <v>1</v>
      </c>
      <c r="D85" s="82"/>
      <c r="E85" s="83"/>
      <c r="F85" s="84"/>
      <c r="G85" s="85" t="s">
        <v>2572</v>
      </c>
      <c r="H85" s="86" t="s">
        <v>780</v>
      </c>
      <c r="I85" s="87" t="s">
        <v>2576</v>
      </c>
      <c r="J85" s="84">
        <v>20</v>
      </c>
      <c r="K85" s="86" t="s">
        <v>2608</v>
      </c>
      <c r="L85" s="86" t="s">
        <v>2580</v>
      </c>
      <c r="M85" s="86" t="s">
        <v>2602</v>
      </c>
      <c r="N85" s="84">
        <v>24</v>
      </c>
      <c r="O85" s="86" t="s">
        <v>2608</v>
      </c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</row>
    <row r="86" spans="2:32" s="74" customFormat="1" x14ac:dyDescent="0.3">
      <c r="B86" s="82">
        <v>27</v>
      </c>
      <c r="C86" s="82">
        <v>1</v>
      </c>
      <c r="D86" s="82"/>
      <c r="E86" s="83"/>
      <c r="F86" s="84" t="s">
        <v>2589</v>
      </c>
      <c r="G86" s="85" t="s">
        <v>2581</v>
      </c>
      <c r="H86" s="86"/>
      <c r="I86" s="108" t="s">
        <v>2576</v>
      </c>
      <c r="J86" s="107">
        <v>27</v>
      </c>
      <c r="K86" s="106" t="s">
        <v>2608</v>
      </c>
      <c r="L86" s="106" t="s">
        <v>2580</v>
      </c>
      <c r="M86" s="106" t="s">
        <v>2584</v>
      </c>
      <c r="N86" s="107">
        <v>28</v>
      </c>
      <c r="O86" s="106" t="s">
        <v>2608</v>
      </c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</row>
    <row r="87" spans="2:32" s="74" customFormat="1" x14ac:dyDescent="0.3">
      <c r="B87" s="82"/>
      <c r="C87" s="82">
        <v>1</v>
      </c>
      <c r="D87" s="82"/>
      <c r="E87" s="83"/>
      <c r="F87" s="84"/>
      <c r="G87" s="85" t="s">
        <v>2610</v>
      </c>
      <c r="H87" s="86" t="s">
        <v>2599</v>
      </c>
      <c r="I87" s="106" t="s">
        <v>2576</v>
      </c>
      <c r="J87" s="107">
        <v>27</v>
      </c>
      <c r="K87" s="106" t="s">
        <v>2608</v>
      </c>
      <c r="L87" s="106" t="s">
        <v>2580</v>
      </c>
      <c r="M87" s="106" t="s">
        <v>2584</v>
      </c>
      <c r="N87" s="107">
        <v>28</v>
      </c>
      <c r="O87" s="106" t="s">
        <v>2608</v>
      </c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</row>
    <row r="88" spans="2:32" s="74" customFormat="1" x14ac:dyDescent="0.3">
      <c r="B88" s="82"/>
      <c r="C88" s="82">
        <v>1</v>
      </c>
      <c r="D88" s="82"/>
      <c r="E88" s="83"/>
      <c r="F88" s="84"/>
      <c r="G88" s="85" t="s">
        <v>2599</v>
      </c>
      <c r="H88" s="86" t="s">
        <v>2572</v>
      </c>
      <c r="I88" s="106" t="s">
        <v>2576</v>
      </c>
      <c r="J88" s="107">
        <v>27</v>
      </c>
      <c r="K88" s="106" t="s">
        <v>2608</v>
      </c>
      <c r="L88" s="106" t="s">
        <v>2575</v>
      </c>
      <c r="M88" s="106" t="s">
        <v>2584</v>
      </c>
      <c r="N88" s="107">
        <v>28</v>
      </c>
      <c r="O88" s="106" t="s">
        <v>2608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</row>
    <row r="89" spans="2:32" s="74" customFormat="1" x14ac:dyDescent="0.3">
      <c r="B89" s="82"/>
      <c r="C89" s="82">
        <v>1</v>
      </c>
      <c r="D89" s="82"/>
      <c r="E89" s="83"/>
      <c r="F89" s="84"/>
      <c r="G89" s="85" t="s">
        <v>2577</v>
      </c>
      <c r="H89" s="86" t="s">
        <v>780</v>
      </c>
      <c r="I89" s="106" t="s">
        <v>2576</v>
      </c>
      <c r="J89" s="107">
        <v>27</v>
      </c>
      <c r="K89" s="106" t="s">
        <v>2608</v>
      </c>
      <c r="L89" s="106" t="s">
        <v>2575</v>
      </c>
      <c r="M89" s="106" t="s">
        <v>2586</v>
      </c>
      <c r="N89" s="107">
        <v>29</v>
      </c>
      <c r="O89" s="106" t="s">
        <v>2608</v>
      </c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</row>
    <row r="90" spans="2:32" s="74" customFormat="1" x14ac:dyDescent="0.3">
      <c r="B90" s="89">
        <v>28</v>
      </c>
      <c r="C90" s="90">
        <v>1</v>
      </c>
      <c r="D90" s="89">
        <v>1</v>
      </c>
      <c r="E90" s="91" t="s">
        <v>2582</v>
      </c>
      <c r="F90" s="92" t="s">
        <v>2589</v>
      </c>
      <c r="G90" s="93" t="s">
        <v>2581</v>
      </c>
      <c r="H90" s="94"/>
      <c r="I90" s="109" t="s">
        <v>2586</v>
      </c>
      <c r="J90" s="96">
        <v>29</v>
      </c>
      <c r="K90" s="95" t="s">
        <v>2608</v>
      </c>
      <c r="L90" s="95" t="s">
        <v>2580</v>
      </c>
      <c r="M90" s="95" t="s">
        <v>2573</v>
      </c>
      <c r="N90" s="96">
        <v>2</v>
      </c>
      <c r="O90" s="95" t="s">
        <v>2611</v>
      </c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</row>
    <row r="91" spans="2:32" s="74" customFormat="1" x14ac:dyDescent="0.3">
      <c r="B91" s="89"/>
      <c r="C91" s="90">
        <v>1</v>
      </c>
      <c r="D91" s="89">
        <v>1</v>
      </c>
      <c r="E91" s="91"/>
      <c r="F91" s="92"/>
      <c r="G91" s="93" t="s">
        <v>2610</v>
      </c>
      <c r="H91" s="94" t="s">
        <v>2599</v>
      </c>
      <c r="I91" s="95" t="s">
        <v>2586</v>
      </c>
      <c r="J91" s="96">
        <v>29</v>
      </c>
      <c r="K91" s="95" t="s">
        <v>2608</v>
      </c>
      <c r="L91" s="95" t="s">
        <v>2580</v>
      </c>
      <c r="M91" s="95" t="s">
        <v>2573</v>
      </c>
      <c r="N91" s="96">
        <v>2</v>
      </c>
      <c r="O91" s="95" t="s">
        <v>2611</v>
      </c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</row>
    <row r="92" spans="2:32" s="74" customFormat="1" x14ac:dyDescent="0.3">
      <c r="B92" s="89"/>
      <c r="C92" s="90">
        <v>1</v>
      </c>
      <c r="D92" s="89">
        <v>1</v>
      </c>
      <c r="E92" s="91"/>
      <c r="F92" s="92"/>
      <c r="G92" s="93" t="s">
        <v>2599</v>
      </c>
      <c r="H92" s="94" t="s">
        <v>2572</v>
      </c>
      <c r="I92" s="95" t="s">
        <v>2586</v>
      </c>
      <c r="J92" s="96">
        <v>29</v>
      </c>
      <c r="K92" s="95" t="s">
        <v>2608</v>
      </c>
      <c r="L92" s="95" t="s">
        <v>2575</v>
      </c>
      <c r="M92" s="95" t="s">
        <v>2573</v>
      </c>
      <c r="N92" s="96">
        <v>2</v>
      </c>
      <c r="O92" s="95" t="s">
        <v>2611</v>
      </c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</row>
    <row r="93" spans="2:32" s="74" customFormat="1" x14ac:dyDescent="0.3">
      <c r="B93" s="89"/>
      <c r="C93" s="90">
        <v>1</v>
      </c>
      <c r="D93" s="89">
        <v>1</v>
      </c>
      <c r="E93" s="91"/>
      <c r="F93" s="92"/>
      <c r="G93" s="93" t="s">
        <v>2577</v>
      </c>
      <c r="H93" s="94" t="s">
        <v>780</v>
      </c>
      <c r="I93" s="95" t="s">
        <v>2612</v>
      </c>
      <c r="J93" s="96">
        <v>30</v>
      </c>
      <c r="K93" s="95" t="s">
        <v>2608</v>
      </c>
      <c r="L93" s="95" t="s">
        <v>2575</v>
      </c>
      <c r="M93" s="95" t="s">
        <v>2594</v>
      </c>
      <c r="N93" s="96">
        <v>4</v>
      </c>
      <c r="O93" s="95" t="s">
        <v>2611</v>
      </c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</row>
    <row r="94" spans="2:32" s="74" customFormat="1" x14ac:dyDescent="0.3">
      <c r="B94" s="82"/>
      <c r="C94" s="82">
        <v>1</v>
      </c>
      <c r="D94" s="82"/>
      <c r="E94" s="83"/>
      <c r="F94" s="84" t="s">
        <v>2571</v>
      </c>
      <c r="G94" s="85" t="s">
        <v>2581</v>
      </c>
      <c r="H94" s="86"/>
      <c r="I94" s="87" t="s">
        <v>2612</v>
      </c>
      <c r="J94" s="88">
        <v>30</v>
      </c>
      <c r="K94" s="87" t="s">
        <v>2608</v>
      </c>
      <c r="L94" s="87" t="s">
        <v>2580</v>
      </c>
      <c r="M94" s="87" t="s">
        <v>2573</v>
      </c>
      <c r="N94" s="88">
        <v>2</v>
      </c>
      <c r="O94" s="87" t="s">
        <v>2611</v>
      </c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</row>
    <row r="95" spans="2:32" s="74" customFormat="1" x14ac:dyDescent="0.3">
      <c r="B95" s="82"/>
      <c r="C95" s="82">
        <v>1</v>
      </c>
      <c r="D95" s="82"/>
      <c r="E95" s="83"/>
      <c r="F95" s="84"/>
      <c r="G95" s="85" t="s">
        <v>2613</v>
      </c>
      <c r="H95" s="86"/>
      <c r="I95" s="87" t="s">
        <v>2612</v>
      </c>
      <c r="J95" s="88">
        <v>30</v>
      </c>
      <c r="K95" s="87" t="s">
        <v>2608</v>
      </c>
      <c r="L95" s="87" t="s">
        <v>2580</v>
      </c>
      <c r="M95" s="87" t="s">
        <v>2573</v>
      </c>
      <c r="N95" s="88">
        <v>2</v>
      </c>
      <c r="O95" s="87" t="s">
        <v>2611</v>
      </c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</row>
    <row r="96" spans="2:32" s="74" customFormat="1" x14ac:dyDescent="0.3">
      <c r="B96" s="104">
        <v>29</v>
      </c>
      <c r="C96" s="90">
        <v>1</v>
      </c>
      <c r="D96" s="104">
        <v>1</v>
      </c>
      <c r="E96" s="105" t="s">
        <v>2582</v>
      </c>
      <c r="F96" s="92" t="s">
        <v>2589</v>
      </c>
      <c r="G96" s="94" t="s">
        <v>2583</v>
      </c>
      <c r="H96" s="94"/>
      <c r="I96" s="95" t="s">
        <v>2579</v>
      </c>
      <c r="J96" s="96">
        <v>3</v>
      </c>
      <c r="K96" s="95" t="s">
        <v>2611</v>
      </c>
      <c r="L96" s="95" t="s">
        <v>2575</v>
      </c>
      <c r="M96" s="95" t="s">
        <v>2573</v>
      </c>
      <c r="N96" s="96">
        <v>9</v>
      </c>
      <c r="O96" s="95" t="s">
        <v>2611</v>
      </c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</row>
    <row r="97" spans="2:32" s="74" customFormat="1" x14ac:dyDescent="0.3">
      <c r="B97" s="89">
        <v>30</v>
      </c>
      <c r="C97" s="90">
        <v>1</v>
      </c>
      <c r="D97" s="89">
        <v>1</v>
      </c>
      <c r="E97" s="91" t="s">
        <v>2582</v>
      </c>
      <c r="F97" s="92" t="s">
        <v>2571</v>
      </c>
      <c r="G97" s="93" t="s">
        <v>2581</v>
      </c>
      <c r="H97" s="94"/>
      <c r="I97" s="95" t="s">
        <v>2576</v>
      </c>
      <c r="J97" s="96">
        <v>4</v>
      </c>
      <c r="K97" s="95" t="s">
        <v>2611</v>
      </c>
      <c r="L97" s="95" t="s">
        <v>2580</v>
      </c>
      <c r="M97" s="95" t="s">
        <v>2588</v>
      </c>
      <c r="N97" s="96">
        <v>7</v>
      </c>
      <c r="O97" s="95" t="s">
        <v>2611</v>
      </c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</row>
    <row r="98" spans="2:32" s="74" customFormat="1" x14ac:dyDescent="0.3">
      <c r="B98" s="89"/>
      <c r="C98" s="90">
        <v>1</v>
      </c>
      <c r="D98" s="89">
        <v>1</v>
      </c>
      <c r="E98" s="91"/>
      <c r="F98" s="92"/>
      <c r="G98" s="93" t="s">
        <v>2610</v>
      </c>
      <c r="H98" s="94" t="s">
        <v>2599</v>
      </c>
      <c r="I98" s="95" t="s">
        <v>2576</v>
      </c>
      <c r="J98" s="96">
        <v>4</v>
      </c>
      <c r="K98" s="95" t="s">
        <v>2611</v>
      </c>
      <c r="L98" s="95" t="s">
        <v>2580</v>
      </c>
      <c r="M98" s="95" t="s">
        <v>2586</v>
      </c>
      <c r="N98" s="96">
        <v>6</v>
      </c>
      <c r="O98" s="95" t="s">
        <v>2611</v>
      </c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</row>
    <row r="99" spans="2:32" s="74" customFormat="1" x14ac:dyDescent="0.3">
      <c r="B99" s="89"/>
      <c r="C99" s="90">
        <v>1</v>
      </c>
      <c r="D99" s="89">
        <v>1</v>
      </c>
      <c r="E99" s="91"/>
      <c r="F99" s="92"/>
      <c r="G99" s="93" t="s">
        <v>2599</v>
      </c>
      <c r="H99" s="94" t="s">
        <v>2572</v>
      </c>
      <c r="I99" s="95" t="s">
        <v>2576</v>
      </c>
      <c r="J99" s="96">
        <v>4</v>
      </c>
      <c r="K99" s="95" t="s">
        <v>2611</v>
      </c>
      <c r="L99" s="95" t="s">
        <v>2575</v>
      </c>
      <c r="M99" s="95" t="s">
        <v>2586</v>
      </c>
      <c r="N99" s="96">
        <v>6</v>
      </c>
      <c r="O99" s="95" t="s">
        <v>2611</v>
      </c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</row>
    <row r="100" spans="2:32" s="74" customFormat="1" x14ac:dyDescent="0.3">
      <c r="B100" s="82"/>
      <c r="C100" s="82">
        <v>1</v>
      </c>
      <c r="D100" s="82"/>
      <c r="E100" s="83"/>
      <c r="F100" s="84" t="s">
        <v>2589</v>
      </c>
      <c r="G100" s="85" t="s">
        <v>2577</v>
      </c>
      <c r="H100" s="86" t="s">
        <v>780</v>
      </c>
      <c r="I100" s="87" t="s">
        <v>2584</v>
      </c>
      <c r="J100" s="88">
        <v>5</v>
      </c>
      <c r="K100" s="87" t="s">
        <v>2611</v>
      </c>
      <c r="L100" s="87" t="s">
        <v>2580</v>
      </c>
      <c r="M100" s="87" t="s">
        <v>2573</v>
      </c>
      <c r="N100" s="88">
        <v>9</v>
      </c>
      <c r="O100" s="87" t="s">
        <v>2611</v>
      </c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2:32" s="74" customFormat="1" x14ac:dyDescent="0.3">
      <c r="B101" s="89">
        <v>31</v>
      </c>
      <c r="C101" s="90">
        <v>1</v>
      </c>
      <c r="D101" s="89">
        <v>1</v>
      </c>
      <c r="E101" s="91" t="s">
        <v>2582</v>
      </c>
      <c r="F101" s="92" t="s">
        <v>2609</v>
      </c>
      <c r="G101" s="93" t="s">
        <v>2583</v>
      </c>
      <c r="H101" s="94"/>
      <c r="I101" s="95" t="s">
        <v>2576</v>
      </c>
      <c r="J101" s="96">
        <v>17</v>
      </c>
      <c r="K101" s="95" t="s">
        <v>2611</v>
      </c>
      <c r="L101" s="95" t="s">
        <v>2575</v>
      </c>
      <c r="M101" s="95" t="s">
        <v>2612</v>
      </c>
      <c r="N101" s="96">
        <v>21</v>
      </c>
      <c r="O101" s="95" t="s">
        <v>2611</v>
      </c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</row>
    <row r="102" spans="2:32" s="74" customFormat="1" x14ac:dyDescent="0.3">
      <c r="B102" s="82">
        <v>32</v>
      </c>
      <c r="C102" s="82">
        <v>1</v>
      </c>
      <c r="D102" s="82"/>
      <c r="E102" s="83"/>
      <c r="F102" s="84" t="s">
        <v>2589</v>
      </c>
      <c r="G102" s="85" t="s">
        <v>2581</v>
      </c>
      <c r="H102" s="86"/>
      <c r="I102" s="108" t="s">
        <v>2586</v>
      </c>
      <c r="J102" s="107">
        <v>20</v>
      </c>
      <c r="K102" s="106" t="s">
        <v>2611</v>
      </c>
      <c r="L102" s="106" t="s">
        <v>2575</v>
      </c>
      <c r="M102" s="106" t="s">
        <v>2573</v>
      </c>
      <c r="N102" s="107">
        <v>23</v>
      </c>
      <c r="O102" s="106" t="s">
        <v>2611</v>
      </c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</row>
    <row r="103" spans="2:32" s="74" customFormat="1" x14ac:dyDescent="0.3">
      <c r="B103" s="82"/>
      <c r="C103" s="82">
        <v>1</v>
      </c>
      <c r="D103" s="82"/>
      <c r="E103" s="83"/>
      <c r="F103" s="84"/>
      <c r="G103" s="85" t="s">
        <v>2610</v>
      </c>
      <c r="H103" s="86" t="s">
        <v>2578</v>
      </c>
      <c r="I103" s="106" t="s">
        <v>2612</v>
      </c>
      <c r="J103" s="107">
        <v>21</v>
      </c>
      <c r="K103" s="106" t="s">
        <v>2611</v>
      </c>
      <c r="L103" s="106" t="s">
        <v>2580</v>
      </c>
      <c r="M103" s="106" t="s">
        <v>2573</v>
      </c>
      <c r="N103" s="107">
        <v>23</v>
      </c>
      <c r="O103" s="106" t="s">
        <v>2611</v>
      </c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</row>
    <row r="104" spans="2:32" s="74" customFormat="1" x14ac:dyDescent="0.3">
      <c r="B104" s="82"/>
      <c r="C104" s="82">
        <v>1</v>
      </c>
      <c r="D104" s="82"/>
      <c r="E104" s="83"/>
      <c r="F104" s="84"/>
      <c r="G104" s="85" t="s">
        <v>2578</v>
      </c>
      <c r="H104" s="86" t="s">
        <v>2572</v>
      </c>
      <c r="I104" s="106" t="s">
        <v>2612</v>
      </c>
      <c r="J104" s="107">
        <v>21</v>
      </c>
      <c r="K104" s="106" t="s">
        <v>2611</v>
      </c>
      <c r="L104" s="106" t="s">
        <v>2575</v>
      </c>
      <c r="M104" s="106" t="s">
        <v>2573</v>
      </c>
      <c r="N104" s="107">
        <v>23</v>
      </c>
      <c r="O104" s="106" t="s">
        <v>2611</v>
      </c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</row>
    <row r="105" spans="2:32" s="74" customFormat="1" x14ac:dyDescent="0.3">
      <c r="B105" s="82"/>
      <c r="C105" s="82">
        <v>1</v>
      </c>
      <c r="D105" s="82"/>
      <c r="E105" s="83"/>
      <c r="F105" s="84"/>
      <c r="G105" s="85" t="s">
        <v>2577</v>
      </c>
      <c r="H105" s="86" t="s">
        <v>780</v>
      </c>
      <c r="I105" s="106" t="s">
        <v>2602</v>
      </c>
      <c r="J105" s="107">
        <v>22</v>
      </c>
      <c r="K105" s="106" t="s">
        <v>2611</v>
      </c>
      <c r="L105" s="106" t="s">
        <v>2580</v>
      </c>
      <c r="M105" s="106" t="s">
        <v>2579</v>
      </c>
      <c r="N105" s="107">
        <v>24</v>
      </c>
      <c r="O105" s="106" t="s">
        <v>2611</v>
      </c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</row>
    <row r="106" spans="2:32" s="74" customFormat="1" x14ac:dyDescent="0.3">
      <c r="B106" s="82">
        <v>33</v>
      </c>
      <c r="C106" s="82">
        <v>1</v>
      </c>
      <c r="D106" s="82"/>
      <c r="E106" s="83"/>
      <c r="F106" s="84" t="s">
        <v>2589</v>
      </c>
      <c r="G106" s="85" t="s">
        <v>2581</v>
      </c>
      <c r="H106" s="86"/>
      <c r="I106" s="108" t="s">
        <v>2573</v>
      </c>
      <c r="J106" s="107">
        <v>30</v>
      </c>
      <c r="K106" s="106" t="s">
        <v>2611</v>
      </c>
      <c r="L106" s="106" t="s">
        <v>2575</v>
      </c>
      <c r="M106" s="106" t="s">
        <v>2594</v>
      </c>
      <c r="N106" s="107">
        <v>1</v>
      </c>
      <c r="O106" s="106" t="s">
        <v>2614</v>
      </c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</row>
    <row r="107" spans="2:32" s="74" customFormat="1" x14ac:dyDescent="0.3">
      <c r="B107" s="82"/>
      <c r="C107" s="82">
        <v>1</v>
      </c>
      <c r="D107" s="82"/>
      <c r="E107" s="83"/>
      <c r="F107" s="84"/>
      <c r="G107" s="85" t="s">
        <v>2610</v>
      </c>
      <c r="H107" s="86" t="s">
        <v>2599</v>
      </c>
      <c r="I107" s="110" t="s">
        <v>2573</v>
      </c>
      <c r="J107" s="107">
        <v>30</v>
      </c>
      <c r="K107" s="106" t="s">
        <v>2611</v>
      </c>
      <c r="L107" s="106" t="s">
        <v>2580</v>
      </c>
      <c r="M107" s="106" t="s">
        <v>2594</v>
      </c>
      <c r="N107" s="107">
        <v>1</v>
      </c>
      <c r="O107" s="106" t="s">
        <v>2614</v>
      </c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</row>
    <row r="108" spans="2:32" s="74" customFormat="1" x14ac:dyDescent="0.3">
      <c r="B108" s="82"/>
      <c r="C108" s="82">
        <v>1</v>
      </c>
      <c r="D108" s="82"/>
      <c r="E108" s="83"/>
      <c r="F108" s="84"/>
      <c r="G108" s="85" t="s">
        <v>2599</v>
      </c>
      <c r="H108" s="86" t="s">
        <v>2572</v>
      </c>
      <c r="I108" s="106" t="s">
        <v>2604</v>
      </c>
      <c r="J108" s="107">
        <v>30</v>
      </c>
      <c r="K108" s="106" t="s">
        <v>2611</v>
      </c>
      <c r="L108" s="106" t="s">
        <v>2575</v>
      </c>
      <c r="M108" s="106" t="s">
        <v>2594</v>
      </c>
      <c r="N108" s="107">
        <v>1</v>
      </c>
      <c r="O108" s="106" t="s">
        <v>2614</v>
      </c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</row>
    <row r="109" spans="2:32" s="74" customFormat="1" x14ac:dyDescent="0.3">
      <c r="B109" s="82"/>
      <c r="C109" s="82">
        <v>1</v>
      </c>
      <c r="D109" s="82"/>
      <c r="E109" s="83"/>
      <c r="F109" s="84"/>
      <c r="G109" s="85" t="s">
        <v>2577</v>
      </c>
      <c r="H109" s="86" t="s">
        <v>780</v>
      </c>
      <c r="I109" s="106" t="s">
        <v>2573</v>
      </c>
      <c r="J109" s="107">
        <v>30</v>
      </c>
      <c r="K109" s="106" t="s">
        <v>2611</v>
      </c>
      <c r="L109" s="106" t="s">
        <v>2575</v>
      </c>
      <c r="M109" s="106" t="s">
        <v>2586</v>
      </c>
      <c r="N109" s="107">
        <v>3</v>
      </c>
      <c r="O109" s="106" t="s">
        <v>2614</v>
      </c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</row>
    <row r="110" spans="2:32" s="74" customFormat="1" x14ac:dyDescent="0.3">
      <c r="B110" s="111">
        <v>34</v>
      </c>
      <c r="C110" s="82">
        <v>1</v>
      </c>
      <c r="D110" s="111"/>
      <c r="E110" s="83"/>
      <c r="F110" s="84" t="s">
        <v>2589</v>
      </c>
      <c r="G110" s="86" t="s">
        <v>2581</v>
      </c>
      <c r="H110" s="86"/>
      <c r="I110" s="87" t="s">
        <v>2586</v>
      </c>
      <c r="J110" s="88">
        <v>3</v>
      </c>
      <c r="K110" s="87" t="s">
        <v>2614</v>
      </c>
      <c r="L110" s="87" t="s">
        <v>2580</v>
      </c>
      <c r="M110" s="87" t="s">
        <v>2602</v>
      </c>
      <c r="N110" s="88">
        <v>5</v>
      </c>
      <c r="O110" s="87" t="s">
        <v>2614</v>
      </c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</row>
    <row r="111" spans="2:32" s="74" customFormat="1" x14ac:dyDescent="0.3">
      <c r="B111" s="104">
        <v>35</v>
      </c>
      <c r="C111" s="90">
        <v>1</v>
      </c>
      <c r="D111" s="104">
        <v>1</v>
      </c>
      <c r="E111" s="91" t="s">
        <v>2582</v>
      </c>
      <c r="F111" s="92" t="s">
        <v>2589</v>
      </c>
      <c r="G111" s="94" t="s">
        <v>2583</v>
      </c>
      <c r="H111" s="94"/>
      <c r="I111" s="95" t="s">
        <v>2594</v>
      </c>
      <c r="J111" s="96">
        <v>8</v>
      </c>
      <c r="K111" s="95" t="s">
        <v>2614</v>
      </c>
      <c r="L111" s="95" t="s">
        <v>2580</v>
      </c>
      <c r="M111" s="95" t="s">
        <v>2602</v>
      </c>
      <c r="N111" s="96">
        <v>12</v>
      </c>
      <c r="O111" s="95" t="s">
        <v>2614</v>
      </c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</row>
    <row r="112" spans="2:32" s="74" customFormat="1" x14ac:dyDescent="0.3">
      <c r="B112" s="82">
        <v>36</v>
      </c>
      <c r="C112" s="82">
        <v>1</v>
      </c>
      <c r="D112" s="82"/>
      <c r="E112" s="83"/>
      <c r="F112" s="84" t="s">
        <v>2589</v>
      </c>
      <c r="G112" s="85" t="s">
        <v>2581</v>
      </c>
      <c r="H112" s="86"/>
      <c r="I112" s="106" t="s">
        <v>2586</v>
      </c>
      <c r="J112" s="107">
        <v>10</v>
      </c>
      <c r="K112" s="106" t="s">
        <v>2614</v>
      </c>
      <c r="L112" s="106" t="s">
        <v>2575</v>
      </c>
      <c r="M112" s="106" t="s">
        <v>2573</v>
      </c>
      <c r="N112" s="107">
        <v>13</v>
      </c>
      <c r="O112" s="106" t="s">
        <v>2614</v>
      </c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</row>
    <row r="113" spans="1:32" s="74" customFormat="1" x14ac:dyDescent="0.3">
      <c r="A113" s="75"/>
      <c r="B113" s="82"/>
      <c r="C113" s="82">
        <v>1</v>
      </c>
      <c r="D113" s="82"/>
      <c r="E113" s="83"/>
      <c r="F113" s="84"/>
      <c r="G113" s="85" t="s">
        <v>2610</v>
      </c>
      <c r="H113" s="86" t="s">
        <v>2572</v>
      </c>
      <c r="I113" s="106" t="s">
        <v>2586</v>
      </c>
      <c r="J113" s="107">
        <v>10</v>
      </c>
      <c r="K113" s="106" t="s">
        <v>2614</v>
      </c>
      <c r="L113" s="106" t="s">
        <v>2575</v>
      </c>
      <c r="M113" s="106" t="s">
        <v>2601</v>
      </c>
      <c r="N113" s="107">
        <v>14</v>
      </c>
      <c r="O113" s="106" t="s">
        <v>2614</v>
      </c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</row>
    <row r="114" spans="1:32" s="74" customFormat="1" x14ac:dyDescent="0.3">
      <c r="A114" s="75"/>
      <c r="B114" s="82"/>
      <c r="C114" s="82">
        <v>1</v>
      </c>
      <c r="D114" s="82"/>
      <c r="E114" s="83"/>
      <c r="F114" s="84"/>
      <c r="G114" s="85" t="s">
        <v>2577</v>
      </c>
      <c r="H114" s="86" t="s">
        <v>780</v>
      </c>
      <c r="I114" s="106" t="s">
        <v>2612</v>
      </c>
      <c r="J114" s="107">
        <v>11</v>
      </c>
      <c r="K114" s="106" t="s">
        <v>2614</v>
      </c>
      <c r="L114" s="106" t="s">
        <v>2580</v>
      </c>
      <c r="M114" s="106" t="s">
        <v>2584</v>
      </c>
      <c r="N114" s="107">
        <v>16</v>
      </c>
      <c r="O114" s="106" t="s">
        <v>2614</v>
      </c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</row>
    <row r="115" spans="1:32" s="74" customFormat="1" x14ac:dyDescent="0.3">
      <c r="A115" s="75"/>
      <c r="B115" s="82">
        <v>37</v>
      </c>
      <c r="C115" s="82">
        <v>1</v>
      </c>
      <c r="D115" s="82"/>
      <c r="E115" s="83"/>
      <c r="F115" s="84" t="s">
        <v>2589</v>
      </c>
      <c r="G115" s="85" t="s">
        <v>2610</v>
      </c>
      <c r="H115" s="86" t="s">
        <v>2599</v>
      </c>
      <c r="I115" s="110" t="s">
        <v>2586</v>
      </c>
      <c r="J115" s="107">
        <v>17</v>
      </c>
      <c r="K115" s="106" t="s">
        <v>2614</v>
      </c>
      <c r="L115" s="106" t="s">
        <v>2575</v>
      </c>
      <c r="M115" s="106" t="s">
        <v>2602</v>
      </c>
      <c r="N115" s="107">
        <v>19</v>
      </c>
      <c r="O115" s="106" t="s">
        <v>2614</v>
      </c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</row>
    <row r="116" spans="1:32" s="74" customFormat="1" x14ac:dyDescent="0.3">
      <c r="A116" s="75"/>
      <c r="B116" s="82"/>
      <c r="C116" s="82">
        <v>1</v>
      </c>
      <c r="D116" s="82"/>
      <c r="E116" s="83"/>
      <c r="F116" s="84"/>
      <c r="G116" s="85" t="s">
        <v>2581</v>
      </c>
      <c r="H116" s="86"/>
      <c r="I116" s="106" t="s">
        <v>2612</v>
      </c>
      <c r="J116" s="107">
        <v>18</v>
      </c>
      <c r="K116" s="106" t="s">
        <v>2614</v>
      </c>
      <c r="L116" s="106" t="s">
        <v>2580</v>
      </c>
      <c r="M116" s="106" t="s">
        <v>2602</v>
      </c>
      <c r="N116" s="107">
        <v>19</v>
      </c>
      <c r="O116" s="106" t="s">
        <v>2614</v>
      </c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</row>
    <row r="117" spans="1:32" s="74" customFormat="1" x14ac:dyDescent="0.3">
      <c r="A117" s="75"/>
      <c r="B117" s="82"/>
      <c r="C117" s="82">
        <v>1</v>
      </c>
      <c r="D117" s="82"/>
      <c r="E117" s="83"/>
      <c r="F117" s="84"/>
      <c r="G117" s="85" t="s">
        <v>2599</v>
      </c>
      <c r="H117" s="86" t="s">
        <v>2572</v>
      </c>
      <c r="I117" s="106" t="s">
        <v>2612</v>
      </c>
      <c r="J117" s="107">
        <v>18</v>
      </c>
      <c r="K117" s="106" t="s">
        <v>2614</v>
      </c>
      <c r="L117" s="106" t="s">
        <v>2575</v>
      </c>
      <c r="M117" s="106" t="s">
        <v>2573</v>
      </c>
      <c r="N117" s="107">
        <v>20</v>
      </c>
      <c r="O117" s="106" t="s">
        <v>2614</v>
      </c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</row>
    <row r="118" spans="1:32" s="74" customFormat="1" x14ac:dyDescent="0.3">
      <c r="A118" s="75"/>
      <c r="B118" s="82"/>
      <c r="C118" s="82">
        <v>1</v>
      </c>
      <c r="D118" s="82"/>
      <c r="E118" s="83"/>
      <c r="F118" s="84"/>
      <c r="G118" s="85" t="s">
        <v>2577</v>
      </c>
      <c r="H118" s="86" t="s">
        <v>780</v>
      </c>
      <c r="I118" s="106" t="s">
        <v>2612</v>
      </c>
      <c r="J118" s="107">
        <v>18</v>
      </c>
      <c r="K118" s="106" t="s">
        <v>2614</v>
      </c>
      <c r="L118" s="106" t="s">
        <v>2575</v>
      </c>
      <c r="M118" s="106" t="s">
        <v>2594</v>
      </c>
      <c r="N118" s="107">
        <v>22</v>
      </c>
      <c r="O118" s="106" t="s">
        <v>2614</v>
      </c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</row>
    <row r="119" spans="1:32" s="74" customFormat="1" x14ac:dyDescent="0.3">
      <c r="A119" s="75"/>
      <c r="B119" s="82">
        <v>38</v>
      </c>
      <c r="C119" s="82">
        <v>1</v>
      </c>
      <c r="D119" s="82"/>
      <c r="E119" s="83"/>
      <c r="F119" s="84" t="s">
        <v>2589</v>
      </c>
      <c r="G119" s="85" t="s">
        <v>2578</v>
      </c>
      <c r="H119" s="86" t="s">
        <v>2599</v>
      </c>
      <c r="I119" s="106" t="s">
        <v>2594</v>
      </c>
      <c r="J119" s="107">
        <v>22</v>
      </c>
      <c r="K119" s="106" t="s">
        <v>2614</v>
      </c>
      <c r="L119" s="106" t="s">
        <v>2575</v>
      </c>
      <c r="M119" s="106" t="s">
        <v>2586</v>
      </c>
      <c r="N119" s="107">
        <v>24</v>
      </c>
      <c r="O119" s="106" t="s">
        <v>2614</v>
      </c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</row>
    <row r="120" spans="1:32" s="74" customFormat="1" x14ac:dyDescent="0.3">
      <c r="A120" s="75"/>
      <c r="B120" s="82"/>
      <c r="C120" s="82">
        <v>1</v>
      </c>
      <c r="D120" s="82"/>
      <c r="E120" s="83"/>
      <c r="F120" s="84"/>
      <c r="G120" s="86" t="s">
        <v>2581</v>
      </c>
      <c r="H120" s="86"/>
      <c r="I120" s="106" t="s">
        <v>2594</v>
      </c>
      <c r="J120" s="107">
        <v>22</v>
      </c>
      <c r="K120" s="106" t="s">
        <v>2614</v>
      </c>
      <c r="L120" s="106" t="s">
        <v>2575</v>
      </c>
      <c r="M120" s="106" t="s">
        <v>2573</v>
      </c>
      <c r="N120" s="107">
        <v>27</v>
      </c>
      <c r="O120" s="106" t="s">
        <v>2614</v>
      </c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</row>
    <row r="121" spans="1:32" s="74" customFormat="1" x14ac:dyDescent="0.3">
      <c r="A121" s="75"/>
      <c r="B121" s="82"/>
      <c r="C121" s="82">
        <v>1</v>
      </c>
      <c r="D121" s="82"/>
      <c r="E121" s="83"/>
      <c r="F121" s="84"/>
      <c r="G121" s="85" t="s">
        <v>2600</v>
      </c>
      <c r="H121" s="86" t="s">
        <v>2572</v>
      </c>
      <c r="I121" s="106" t="s">
        <v>2584</v>
      </c>
      <c r="J121" s="107">
        <v>23</v>
      </c>
      <c r="K121" s="106" t="s">
        <v>2614</v>
      </c>
      <c r="L121" s="106" t="s">
        <v>2580</v>
      </c>
      <c r="M121" s="106" t="s">
        <v>2573</v>
      </c>
      <c r="N121" s="107">
        <v>27</v>
      </c>
      <c r="O121" s="106" t="s">
        <v>2614</v>
      </c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</row>
    <row r="122" spans="1:32" s="74" customFormat="1" x14ac:dyDescent="0.3">
      <c r="A122" s="75"/>
      <c r="B122" s="82"/>
      <c r="C122" s="82">
        <v>1</v>
      </c>
      <c r="D122" s="82"/>
      <c r="E122" s="83"/>
      <c r="F122" s="84"/>
      <c r="G122" s="85" t="s">
        <v>2577</v>
      </c>
      <c r="H122" s="86" t="s">
        <v>780</v>
      </c>
      <c r="I122" s="106" t="s">
        <v>2584</v>
      </c>
      <c r="J122" s="107">
        <v>23</v>
      </c>
      <c r="K122" s="106" t="s">
        <v>2614</v>
      </c>
      <c r="L122" s="106" t="s">
        <v>2575</v>
      </c>
      <c r="M122" s="106" t="s">
        <v>2594</v>
      </c>
      <c r="N122" s="107">
        <v>29</v>
      </c>
      <c r="O122" s="106" t="s">
        <v>2614</v>
      </c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</row>
    <row r="123" spans="1:32" s="74" customFormat="1" x14ac:dyDescent="0.3">
      <c r="A123" s="75"/>
      <c r="B123" s="82">
        <v>39</v>
      </c>
      <c r="C123" s="82">
        <v>1</v>
      </c>
      <c r="D123" s="82"/>
      <c r="E123" s="83"/>
      <c r="F123" s="84" t="s">
        <v>2589</v>
      </c>
      <c r="G123" s="85" t="s">
        <v>2583</v>
      </c>
      <c r="H123" s="86"/>
      <c r="I123" s="87" t="s">
        <v>2584</v>
      </c>
      <c r="J123" s="88">
        <v>23</v>
      </c>
      <c r="K123" s="87" t="s">
        <v>2614</v>
      </c>
      <c r="L123" s="87" t="s">
        <v>2580</v>
      </c>
      <c r="M123" s="112" t="s">
        <v>2615</v>
      </c>
      <c r="N123" s="88">
        <v>24</v>
      </c>
      <c r="O123" s="87" t="s">
        <v>2614</v>
      </c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</row>
    <row r="124" spans="1:32" s="74" customFormat="1" x14ac:dyDescent="0.3">
      <c r="A124" s="75"/>
      <c r="B124" s="82"/>
      <c r="C124" s="82">
        <v>1</v>
      </c>
      <c r="D124" s="82"/>
      <c r="E124" s="83"/>
      <c r="F124" s="84" t="s">
        <v>2571</v>
      </c>
      <c r="G124" s="85" t="s">
        <v>2583</v>
      </c>
      <c r="H124" s="86"/>
      <c r="I124" s="112" t="s">
        <v>2616</v>
      </c>
      <c r="J124" s="88">
        <v>24</v>
      </c>
      <c r="K124" s="87" t="s">
        <v>2614</v>
      </c>
      <c r="L124" s="87" t="s">
        <v>2580</v>
      </c>
      <c r="M124" s="87" t="s">
        <v>2617</v>
      </c>
      <c r="N124" s="88">
        <v>25</v>
      </c>
      <c r="O124" s="87" t="s">
        <v>2614</v>
      </c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</row>
    <row r="125" spans="1:32" s="74" customFormat="1" x14ac:dyDescent="0.3">
      <c r="A125" s="73"/>
      <c r="B125" s="82">
        <v>40</v>
      </c>
      <c r="C125" s="82">
        <v>1</v>
      </c>
      <c r="D125" s="82"/>
      <c r="E125" s="83"/>
      <c r="F125" s="84" t="s">
        <v>2589</v>
      </c>
      <c r="G125" s="85" t="s">
        <v>2581</v>
      </c>
      <c r="H125" s="86"/>
      <c r="I125" s="113" t="s">
        <v>2579</v>
      </c>
      <c r="J125" s="88">
        <v>4</v>
      </c>
      <c r="K125" s="87" t="s">
        <v>2618</v>
      </c>
      <c r="L125" s="87" t="s">
        <v>2580</v>
      </c>
      <c r="M125" s="87" t="s">
        <v>2594</v>
      </c>
      <c r="N125" s="88">
        <v>5</v>
      </c>
      <c r="O125" s="87" t="s">
        <v>2618</v>
      </c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</row>
    <row r="126" spans="1:32" s="74" customFormat="1" x14ac:dyDescent="0.3">
      <c r="A126" s="73"/>
      <c r="B126" s="82"/>
      <c r="C126" s="82">
        <v>1</v>
      </c>
      <c r="D126" s="82"/>
      <c r="E126" s="83"/>
      <c r="F126" s="84"/>
      <c r="G126" s="85" t="s">
        <v>2610</v>
      </c>
      <c r="H126" s="86" t="s">
        <v>2578</v>
      </c>
      <c r="I126" s="87" t="s">
        <v>2579</v>
      </c>
      <c r="J126" s="88">
        <v>4</v>
      </c>
      <c r="K126" s="87" t="s">
        <v>2618</v>
      </c>
      <c r="L126" s="87" t="s">
        <v>2580</v>
      </c>
      <c r="M126" s="87" t="s">
        <v>2584</v>
      </c>
      <c r="N126" s="88">
        <v>6</v>
      </c>
      <c r="O126" s="87" t="s">
        <v>2618</v>
      </c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</row>
    <row r="127" spans="1:32" s="74" customFormat="1" x14ac:dyDescent="0.3">
      <c r="A127" s="73"/>
      <c r="B127" s="82"/>
      <c r="C127" s="82">
        <v>1</v>
      </c>
      <c r="D127" s="82"/>
      <c r="E127" s="83"/>
      <c r="F127" s="84"/>
      <c r="G127" s="85" t="s">
        <v>2578</v>
      </c>
      <c r="H127" s="86" t="s">
        <v>2572</v>
      </c>
      <c r="I127" s="87" t="s">
        <v>2594</v>
      </c>
      <c r="J127" s="88">
        <v>5</v>
      </c>
      <c r="K127" s="87" t="s">
        <v>2618</v>
      </c>
      <c r="L127" s="87" t="s">
        <v>2580</v>
      </c>
      <c r="M127" s="87" t="s">
        <v>2584</v>
      </c>
      <c r="N127" s="88">
        <v>6</v>
      </c>
      <c r="O127" s="87" t="s">
        <v>2618</v>
      </c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</row>
    <row r="128" spans="1:32" s="74" customFormat="1" x14ac:dyDescent="0.3">
      <c r="A128" s="73"/>
      <c r="B128" s="82"/>
      <c r="C128" s="82">
        <v>1</v>
      </c>
      <c r="D128" s="82"/>
      <c r="E128" s="83"/>
      <c r="F128" s="84"/>
      <c r="G128" s="85" t="s">
        <v>2577</v>
      </c>
      <c r="H128" s="86" t="s">
        <v>780</v>
      </c>
      <c r="I128" s="87" t="s">
        <v>2594</v>
      </c>
      <c r="J128" s="88">
        <v>5</v>
      </c>
      <c r="K128" s="87" t="s">
        <v>2618</v>
      </c>
      <c r="L128" s="87" t="s">
        <v>2575</v>
      </c>
      <c r="M128" s="87" t="s">
        <v>2612</v>
      </c>
      <c r="N128" s="88">
        <v>8</v>
      </c>
      <c r="O128" s="87" t="s">
        <v>2618</v>
      </c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</row>
    <row r="129" spans="1:32" s="74" customFormat="1" x14ac:dyDescent="0.3">
      <c r="A129" s="73"/>
      <c r="B129" s="89">
        <v>41</v>
      </c>
      <c r="C129" s="90">
        <v>1</v>
      </c>
      <c r="D129" s="89">
        <v>1</v>
      </c>
      <c r="E129" s="91" t="s">
        <v>2582</v>
      </c>
      <c r="F129" s="92" t="s">
        <v>2589</v>
      </c>
      <c r="G129" s="93" t="s">
        <v>2583</v>
      </c>
      <c r="H129" s="94"/>
      <c r="I129" s="95" t="s">
        <v>2573</v>
      </c>
      <c r="J129" s="96">
        <v>3</v>
      </c>
      <c r="K129" s="95" t="s">
        <v>2618</v>
      </c>
      <c r="L129" s="95" t="s">
        <v>2575</v>
      </c>
      <c r="M129" s="95" t="s">
        <v>2594</v>
      </c>
      <c r="N129" s="96">
        <v>5</v>
      </c>
      <c r="O129" s="95" t="s">
        <v>2618</v>
      </c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</row>
    <row r="130" spans="1:32" s="74" customFormat="1" x14ac:dyDescent="0.3">
      <c r="A130" s="73"/>
      <c r="B130" s="82">
        <v>42</v>
      </c>
      <c r="C130" s="82">
        <v>1</v>
      </c>
      <c r="D130" s="82"/>
      <c r="E130" s="83"/>
      <c r="F130" s="84" t="s">
        <v>2589</v>
      </c>
      <c r="G130" s="86" t="s">
        <v>2581</v>
      </c>
      <c r="H130" s="86"/>
      <c r="I130" s="113" t="s">
        <v>2612</v>
      </c>
      <c r="J130" s="88">
        <v>8</v>
      </c>
      <c r="K130" s="87" t="s">
        <v>2618</v>
      </c>
      <c r="L130" s="87" t="s">
        <v>2575</v>
      </c>
      <c r="M130" s="87" t="s">
        <v>2612</v>
      </c>
      <c r="N130" s="88">
        <v>15</v>
      </c>
      <c r="O130" s="87" t="s">
        <v>2618</v>
      </c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</row>
    <row r="131" spans="1:32" s="74" customFormat="1" x14ac:dyDescent="0.3">
      <c r="A131" s="73"/>
      <c r="B131" s="82"/>
      <c r="C131" s="82">
        <v>1</v>
      </c>
      <c r="D131" s="82"/>
      <c r="E131" s="83"/>
      <c r="F131" s="84"/>
      <c r="G131" s="85" t="s">
        <v>2610</v>
      </c>
      <c r="H131" s="86" t="s">
        <v>2578</v>
      </c>
      <c r="I131" s="87" t="s">
        <v>2586</v>
      </c>
      <c r="J131" s="88">
        <v>7</v>
      </c>
      <c r="K131" s="87" t="s">
        <v>2618</v>
      </c>
      <c r="L131" s="87" t="s">
        <v>2580</v>
      </c>
      <c r="M131" s="87" t="s">
        <v>2586</v>
      </c>
      <c r="N131" s="88">
        <v>14</v>
      </c>
      <c r="O131" s="87" t="s">
        <v>2618</v>
      </c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</row>
    <row r="132" spans="1:32" s="74" customFormat="1" x14ac:dyDescent="0.3">
      <c r="A132" s="73"/>
      <c r="B132" s="82"/>
      <c r="C132" s="82">
        <v>1</v>
      </c>
      <c r="D132" s="82"/>
      <c r="E132" s="83"/>
      <c r="F132" s="84"/>
      <c r="G132" s="85" t="s">
        <v>2578</v>
      </c>
      <c r="H132" s="86" t="s">
        <v>2572</v>
      </c>
      <c r="I132" s="87" t="s">
        <v>2586</v>
      </c>
      <c r="J132" s="88">
        <v>7</v>
      </c>
      <c r="K132" s="87" t="s">
        <v>2618</v>
      </c>
      <c r="L132" s="87" t="s">
        <v>2580</v>
      </c>
      <c r="M132" s="87" t="s">
        <v>2586</v>
      </c>
      <c r="N132" s="88">
        <v>14</v>
      </c>
      <c r="O132" s="87" t="s">
        <v>2618</v>
      </c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</row>
    <row r="133" spans="1:32" s="74" customFormat="1" x14ac:dyDescent="0.3">
      <c r="A133" s="73"/>
      <c r="B133" s="82"/>
      <c r="C133" s="82">
        <v>1</v>
      </c>
      <c r="D133" s="82"/>
      <c r="E133" s="83"/>
      <c r="F133" s="84"/>
      <c r="G133" s="85" t="s">
        <v>2577</v>
      </c>
      <c r="H133" s="86" t="s">
        <v>780</v>
      </c>
      <c r="I133" s="87" t="s">
        <v>2586</v>
      </c>
      <c r="J133" s="88">
        <v>7</v>
      </c>
      <c r="K133" s="87" t="s">
        <v>2618</v>
      </c>
      <c r="L133" s="87" t="s">
        <v>2580</v>
      </c>
      <c r="M133" s="87" t="s">
        <v>2602</v>
      </c>
      <c r="N133" s="88">
        <v>16</v>
      </c>
      <c r="O133" s="87" t="s">
        <v>2618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</row>
    <row r="134" spans="1:32" s="74" customFormat="1" x14ac:dyDescent="0.3">
      <c r="A134" s="73"/>
      <c r="B134" s="82">
        <v>43</v>
      </c>
      <c r="C134" s="82">
        <v>1</v>
      </c>
      <c r="D134" s="82"/>
      <c r="E134" s="114"/>
      <c r="F134" s="84" t="s">
        <v>2589</v>
      </c>
      <c r="G134" s="85" t="s">
        <v>2583</v>
      </c>
      <c r="H134" s="86"/>
      <c r="I134" s="87" t="s">
        <v>2612</v>
      </c>
      <c r="J134" s="88">
        <v>8</v>
      </c>
      <c r="K134" s="87" t="s">
        <v>2618</v>
      </c>
      <c r="L134" s="87" t="s">
        <v>2580</v>
      </c>
      <c r="M134" s="87" t="s">
        <v>2594</v>
      </c>
      <c r="N134" s="88">
        <v>12</v>
      </c>
      <c r="O134" s="87" t="s">
        <v>2618</v>
      </c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</row>
    <row r="135" spans="1:32" s="74" customFormat="1" x14ac:dyDescent="0.3">
      <c r="A135" s="73"/>
      <c r="B135" s="82">
        <v>44</v>
      </c>
      <c r="C135" s="82">
        <v>1</v>
      </c>
      <c r="D135" s="82"/>
      <c r="E135" s="83"/>
      <c r="F135" s="84" t="s">
        <v>2589</v>
      </c>
      <c r="G135" s="85" t="s">
        <v>2583</v>
      </c>
      <c r="H135" s="86"/>
      <c r="I135" s="87" t="s">
        <v>2584</v>
      </c>
      <c r="J135" s="88">
        <v>20</v>
      </c>
      <c r="K135" s="87" t="s">
        <v>2618</v>
      </c>
      <c r="L135" s="87" t="s">
        <v>2580</v>
      </c>
      <c r="M135" s="87" t="s">
        <v>2612</v>
      </c>
      <c r="N135" s="88">
        <v>22</v>
      </c>
      <c r="O135" s="87" t="s">
        <v>2618</v>
      </c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</row>
    <row r="136" spans="1:32" s="74" customFormat="1" x14ac:dyDescent="0.3">
      <c r="A136" s="73"/>
      <c r="B136" s="82"/>
      <c r="C136" s="82">
        <v>1</v>
      </c>
      <c r="D136" s="82"/>
      <c r="E136" s="83"/>
      <c r="F136" s="84"/>
      <c r="G136" s="86" t="s">
        <v>2581</v>
      </c>
      <c r="H136" s="86"/>
      <c r="I136" s="87" t="s">
        <v>2586</v>
      </c>
      <c r="J136" s="88">
        <v>21</v>
      </c>
      <c r="K136" s="87" t="s">
        <v>2618</v>
      </c>
      <c r="L136" s="87" t="s">
        <v>2580</v>
      </c>
      <c r="M136" s="87" t="s">
        <v>2602</v>
      </c>
      <c r="N136" s="88">
        <v>23</v>
      </c>
      <c r="O136" s="87" t="s">
        <v>2618</v>
      </c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</row>
    <row r="137" spans="1:32" s="74" customFormat="1" x14ac:dyDescent="0.3">
      <c r="A137" s="73"/>
      <c r="B137" s="111">
        <v>45</v>
      </c>
      <c r="C137" s="82">
        <v>1</v>
      </c>
      <c r="D137" s="111"/>
      <c r="E137" s="83"/>
      <c r="F137" s="84" t="s">
        <v>2619</v>
      </c>
      <c r="G137" s="86" t="s">
        <v>2581</v>
      </c>
      <c r="H137" s="86"/>
      <c r="I137" s="87" t="s">
        <v>2584</v>
      </c>
      <c r="J137" s="88">
        <v>27</v>
      </c>
      <c r="K137" s="87" t="s">
        <v>2618</v>
      </c>
      <c r="L137" s="87" t="s">
        <v>2580</v>
      </c>
      <c r="M137" s="87" t="s">
        <v>2586</v>
      </c>
      <c r="N137" s="88">
        <v>28</v>
      </c>
      <c r="O137" s="87" t="s">
        <v>2618</v>
      </c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</row>
    <row r="138" spans="1:32" s="74" customFormat="1" x14ac:dyDescent="0.3">
      <c r="A138" s="73"/>
      <c r="B138" s="83">
        <v>46</v>
      </c>
      <c r="C138" s="82">
        <v>1</v>
      </c>
      <c r="D138" s="83"/>
      <c r="E138" s="83"/>
      <c r="F138" s="84" t="s">
        <v>2571</v>
      </c>
      <c r="G138" s="85" t="s">
        <v>2578</v>
      </c>
      <c r="H138" s="86" t="s">
        <v>2620</v>
      </c>
      <c r="I138" s="87" t="s">
        <v>2584</v>
      </c>
      <c r="J138" s="88">
        <v>27</v>
      </c>
      <c r="K138" s="87" t="s">
        <v>2618</v>
      </c>
      <c r="L138" s="87" t="s">
        <v>2575</v>
      </c>
      <c r="M138" s="87" t="s">
        <v>2586</v>
      </c>
      <c r="N138" s="88">
        <v>28</v>
      </c>
      <c r="O138" s="87" t="s">
        <v>2618</v>
      </c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</row>
    <row r="139" spans="1:32" s="74" customFormat="1" x14ac:dyDescent="0.3">
      <c r="A139" s="73"/>
      <c r="B139" s="82">
        <v>47</v>
      </c>
      <c r="C139" s="82">
        <v>1</v>
      </c>
      <c r="D139" s="82"/>
      <c r="E139" s="83"/>
      <c r="F139" s="84" t="s">
        <v>2609</v>
      </c>
      <c r="G139" s="85" t="s">
        <v>2590</v>
      </c>
      <c r="H139" s="86" t="s">
        <v>2578</v>
      </c>
      <c r="I139" s="87" t="s">
        <v>2602</v>
      </c>
      <c r="J139" s="88">
        <v>30</v>
      </c>
      <c r="K139" s="87" t="s">
        <v>2618</v>
      </c>
      <c r="L139" s="87" t="s">
        <v>2580</v>
      </c>
      <c r="M139" s="87" t="s">
        <v>2584</v>
      </c>
      <c r="N139" s="88">
        <v>4</v>
      </c>
      <c r="O139" s="87" t="s">
        <v>2621</v>
      </c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</row>
    <row r="140" spans="1:32" s="74" customFormat="1" x14ac:dyDescent="0.3">
      <c r="A140" s="73"/>
      <c r="B140" s="83"/>
      <c r="C140" s="82">
        <v>1</v>
      </c>
      <c r="D140" s="83"/>
      <c r="E140" s="83"/>
      <c r="F140" s="84"/>
      <c r="G140" s="86" t="s">
        <v>2581</v>
      </c>
      <c r="H140" s="86"/>
      <c r="I140" s="87" t="s">
        <v>2602</v>
      </c>
      <c r="J140" s="88">
        <v>30</v>
      </c>
      <c r="K140" s="87" t="s">
        <v>2618</v>
      </c>
      <c r="L140" s="87" t="s">
        <v>2575</v>
      </c>
      <c r="M140" s="87" t="s">
        <v>2579</v>
      </c>
      <c r="N140" s="88">
        <v>2</v>
      </c>
      <c r="O140" s="87" t="s">
        <v>2621</v>
      </c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</row>
    <row r="141" spans="1:32" s="74" customFormat="1" x14ac:dyDescent="0.3">
      <c r="A141" s="73"/>
      <c r="B141" s="83"/>
      <c r="C141" s="82">
        <v>1</v>
      </c>
      <c r="D141" s="83"/>
      <c r="E141" s="83"/>
      <c r="F141" s="84"/>
      <c r="G141" s="85" t="s">
        <v>2578</v>
      </c>
      <c r="H141" s="86" t="s">
        <v>2572</v>
      </c>
      <c r="I141" s="87" t="s">
        <v>2573</v>
      </c>
      <c r="J141" s="88">
        <v>1</v>
      </c>
      <c r="K141" s="87" t="s">
        <v>2621</v>
      </c>
      <c r="L141" s="87" t="s">
        <v>2580</v>
      </c>
      <c r="M141" s="87" t="s">
        <v>2584</v>
      </c>
      <c r="N141" s="88">
        <v>4</v>
      </c>
      <c r="O141" s="87" t="s">
        <v>2621</v>
      </c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</row>
    <row r="142" spans="1:32" s="74" customFormat="1" x14ac:dyDescent="0.3">
      <c r="A142" s="73"/>
      <c r="B142" s="83"/>
      <c r="C142" s="82">
        <v>1</v>
      </c>
      <c r="D142" s="83"/>
      <c r="E142" s="83"/>
      <c r="F142" s="84"/>
      <c r="G142" s="85" t="s">
        <v>2572</v>
      </c>
      <c r="H142" s="86" t="s">
        <v>780</v>
      </c>
      <c r="I142" s="87" t="s">
        <v>2573</v>
      </c>
      <c r="J142" s="88">
        <v>1</v>
      </c>
      <c r="K142" s="87" t="s">
        <v>2621</v>
      </c>
      <c r="L142" s="87" t="s">
        <v>2575</v>
      </c>
      <c r="M142" s="87" t="s">
        <v>2586</v>
      </c>
      <c r="N142" s="88">
        <v>5</v>
      </c>
      <c r="O142" s="87" t="s">
        <v>2621</v>
      </c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</row>
    <row r="143" spans="1:32" s="74" customFormat="1" x14ac:dyDescent="0.3">
      <c r="A143" s="73"/>
      <c r="B143" s="83"/>
      <c r="C143" s="82">
        <v>1</v>
      </c>
      <c r="D143" s="83"/>
      <c r="E143" s="83"/>
      <c r="F143" s="84" t="s">
        <v>2622</v>
      </c>
      <c r="G143" s="85" t="s">
        <v>2583</v>
      </c>
      <c r="H143" s="86"/>
      <c r="I143" s="87" t="s">
        <v>2602</v>
      </c>
      <c r="J143" s="88">
        <v>30</v>
      </c>
      <c r="K143" s="87" t="s">
        <v>2618</v>
      </c>
      <c r="L143" s="87" t="s">
        <v>2575</v>
      </c>
      <c r="M143" s="87" t="s">
        <v>2594</v>
      </c>
      <c r="N143" s="88">
        <v>3</v>
      </c>
      <c r="O143" s="87" t="s">
        <v>2621</v>
      </c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</row>
    <row r="144" spans="1:32" s="74" customFormat="1" x14ac:dyDescent="0.3">
      <c r="A144" s="75"/>
      <c r="B144" s="83">
        <v>48</v>
      </c>
      <c r="C144" s="82">
        <v>1</v>
      </c>
      <c r="D144" s="83"/>
      <c r="E144" s="83"/>
      <c r="F144" s="84" t="s">
        <v>2589</v>
      </c>
      <c r="G144" s="85" t="s">
        <v>2581</v>
      </c>
      <c r="H144" s="86"/>
      <c r="I144" s="86" t="s">
        <v>2579</v>
      </c>
      <c r="J144" s="84">
        <v>9</v>
      </c>
      <c r="K144" s="86" t="s">
        <v>2621</v>
      </c>
      <c r="L144" s="86" t="s">
        <v>2580</v>
      </c>
      <c r="M144" s="86" t="s">
        <v>2584</v>
      </c>
      <c r="N144" s="84">
        <v>11</v>
      </c>
      <c r="O144" s="86" t="s">
        <v>2621</v>
      </c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</row>
    <row r="145" spans="2:32" s="74" customFormat="1" x14ac:dyDescent="0.3">
      <c r="B145" s="83"/>
      <c r="C145" s="82">
        <v>1</v>
      </c>
      <c r="D145" s="83"/>
      <c r="E145" s="83"/>
      <c r="F145" s="84"/>
      <c r="G145" s="85" t="s">
        <v>2590</v>
      </c>
      <c r="H145" s="86" t="s">
        <v>2578</v>
      </c>
      <c r="I145" s="86" t="s">
        <v>2579</v>
      </c>
      <c r="J145" s="84">
        <v>9</v>
      </c>
      <c r="K145" s="86" t="s">
        <v>2621</v>
      </c>
      <c r="L145" s="86" t="s">
        <v>2580</v>
      </c>
      <c r="M145" s="86" t="s">
        <v>2594</v>
      </c>
      <c r="N145" s="84">
        <v>10</v>
      </c>
      <c r="O145" s="86" t="s">
        <v>2621</v>
      </c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</row>
    <row r="146" spans="2:32" s="74" customFormat="1" x14ac:dyDescent="0.3">
      <c r="B146" s="83"/>
      <c r="C146" s="82">
        <v>1</v>
      </c>
      <c r="D146" s="83"/>
      <c r="E146" s="83"/>
      <c r="F146" s="84"/>
      <c r="G146" s="85" t="s">
        <v>2578</v>
      </c>
      <c r="H146" s="86" t="s">
        <v>2572</v>
      </c>
      <c r="I146" s="86" t="s">
        <v>2579</v>
      </c>
      <c r="J146" s="84">
        <v>9</v>
      </c>
      <c r="K146" s="86" t="s">
        <v>2621</v>
      </c>
      <c r="L146" s="86" t="s">
        <v>2575</v>
      </c>
      <c r="M146" s="86" t="s">
        <v>2584</v>
      </c>
      <c r="N146" s="84">
        <v>11</v>
      </c>
      <c r="O146" s="86" t="s">
        <v>2621</v>
      </c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</row>
    <row r="147" spans="2:32" s="74" customFormat="1" x14ac:dyDescent="0.3">
      <c r="B147" s="83"/>
      <c r="C147" s="82">
        <v>1</v>
      </c>
      <c r="D147" s="83"/>
      <c r="E147" s="83"/>
      <c r="F147" s="84"/>
      <c r="G147" s="85" t="s">
        <v>2572</v>
      </c>
      <c r="H147" s="86" t="s">
        <v>780</v>
      </c>
      <c r="I147" s="86" t="s">
        <v>2576</v>
      </c>
      <c r="J147" s="84">
        <v>10</v>
      </c>
      <c r="K147" s="86" t="s">
        <v>2621</v>
      </c>
      <c r="L147" s="86" t="s">
        <v>2580</v>
      </c>
      <c r="M147" s="86" t="s">
        <v>2612</v>
      </c>
      <c r="N147" s="84">
        <v>13</v>
      </c>
      <c r="O147" s="86" t="s">
        <v>2621</v>
      </c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</row>
    <row r="148" spans="2:32" s="74" customFormat="1" x14ac:dyDescent="0.3">
      <c r="B148" s="115">
        <v>49</v>
      </c>
      <c r="C148" s="82">
        <v>1</v>
      </c>
      <c r="D148" s="115"/>
      <c r="E148" s="115"/>
      <c r="F148" s="116" t="s">
        <v>2589</v>
      </c>
      <c r="G148" s="117" t="s">
        <v>2581</v>
      </c>
      <c r="H148" s="118"/>
      <c r="I148" s="118" t="s">
        <v>2602</v>
      </c>
      <c r="J148" s="116">
        <v>14</v>
      </c>
      <c r="K148" s="118" t="s">
        <v>2621</v>
      </c>
      <c r="L148" s="118" t="s">
        <v>2580</v>
      </c>
      <c r="M148" s="86" t="s">
        <v>2573</v>
      </c>
      <c r="N148" s="84">
        <v>15</v>
      </c>
      <c r="O148" s="86" t="s">
        <v>2621</v>
      </c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</row>
    <row r="149" spans="2:32" s="74" customFormat="1" x14ac:dyDescent="0.3">
      <c r="B149" s="115"/>
      <c r="C149" s="82">
        <v>1</v>
      </c>
      <c r="D149" s="115"/>
      <c r="E149" s="115"/>
      <c r="F149" s="116"/>
      <c r="G149" s="117" t="s">
        <v>2590</v>
      </c>
      <c r="H149" s="118" t="s">
        <v>2578</v>
      </c>
      <c r="I149" s="118" t="s">
        <v>2602</v>
      </c>
      <c r="J149" s="116">
        <v>14</v>
      </c>
      <c r="K149" s="118" t="s">
        <v>2621</v>
      </c>
      <c r="L149" s="118" t="s">
        <v>2580</v>
      </c>
      <c r="M149" s="86" t="s">
        <v>2573</v>
      </c>
      <c r="N149" s="84">
        <v>15</v>
      </c>
      <c r="O149" s="86" t="s">
        <v>2621</v>
      </c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</row>
    <row r="150" spans="2:32" s="74" customFormat="1" x14ac:dyDescent="0.3">
      <c r="B150" s="115"/>
      <c r="C150" s="82">
        <v>1</v>
      </c>
      <c r="D150" s="115"/>
      <c r="E150" s="115"/>
      <c r="F150" s="116"/>
      <c r="G150" s="117" t="s">
        <v>2578</v>
      </c>
      <c r="H150" s="118" t="s">
        <v>2572</v>
      </c>
      <c r="I150" s="118" t="s">
        <v>2602</v>
      </c>
      <c r="J150" s="116">
        <v>14</v>
      </c>
      <c r="K150" s="118" t="s">
        <v>2621</v>
      </c>
      <c r="L150" s="118" t="s">
        <v>2575</v>
      </c>
      <c r="M150" s="86" t="s">
        <v>2573</v>
      </c>
      <c r="N150" s="84">
        <v>15</v>
      </c>
      <c r="O150" s="86" t="s">
        <v>2621</v>
      </c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</row>
    <row r="151" spans="2:32" s="74" customFormat="1" x14ac:dyDescent="0.3">
      <c r="B151" s="115"/>
      <c r="C151" s="82">
        <v>1</v>
      </c>
      <c r="D151" s="115"/>
      <c r="E151" s="115"/>
      <c r="F151" s="116"/>
      <c r="G151" s="117" t="s">
        <v>2572</v>
      </c>
      <c r="H151" s="118" t="s">
        <v>780</v>
      </c>
      <c r="I151" s="118" t="s">
        <v>2573</v>
      </c>
      <c r="J151" s="116">
        <v>15</v>
      </c>
      <c r="K151" s="118" t="s">
        <v>2621</v>
      </c>
      <c r="L151" s="118" t="s">
        <v>2580</v>
      </c>
      <c r="M151" s="86" t="s">
        <v>2579</v>
      </c>
      <c r="N151" s="84">
        <v>16</v>
      </c>
      <c r="O151" s="86" t="s">
        <v>2621</v>
      </c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</row>
    <row r="152" spans="2:32" s="74" customFormat="1" x14ac:dyDescent="0.3">
      <c r="B152" s="115">
        <v>50</v>
      </c>
      <c r="C152" s="82">
        <v>1</v>
      </c>
      <c r="D152" s="115"/>
      <c r="E152" s="115"/>
      <c r="F152" s="116" t="s">
        <v>2589</v>
      </c>
      <c r="G152" s="117" t="s">
        <v>2590</v>
      </c>
      <c r="H152" s="118" t="s">
        <v>2578</v>
      </c>
      <c r="I152" s="118" t="s">
        <v>2579</v>
      </c>
      <c r="J152" s="116">
        <v>16</v>
      </c>
      <c r="K152" s="118" t="s">
        <v>2621</v>
      </c>
      <c r="L152" s="118" t="s">
        <v>2580</v>
      </c>
      <c r="M152" s="86" t="s">
        <v>2584</v>
      </c>
      <c r="N152" s="84">
        <v>18</v>
      </c>
      <c r="O152" s="86" t="s">
        <v>2621</v>
      </c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</row>
    <row r="153" spans="2:32" s="74" customFormat="1" x14ac:dyDescent="0.3">
      <c r="B153" s="115"/>
      <c r="C153" s="82">
        <v>1</v>
      </c>
      <c r="D153" s="115"/>
      <c r="E153" s="115"/>
      <c r="F153" s="116"/>
      <c r="G153" s="117" t="s">
        <v>2581</v>
      </c>
      <c r="H153" s="118"/>
      <c r="I153" s="118" t="s">
        <v>2579</v>
      </c>
      <c r="J153" s="116">
        <v>16</v>
      </c>
      <c r="K153" s="118" t="s">
        <v>2621</v>
      </c>
      <c r="L153" s="118" t="s">
        <v>2575</v>
      </c>
      <c r="M153" s="86" t="s">
        <v>2586</v>
      </c>
      <c r="N153" s="84">
        <v>19</v>
      </c>
      <c r="O153" s="86" t="s">
        <v>2621</v>
      </c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</row>
    <row r="154" spans="2:32" s="74" customFormat="1" x14ac:dyDescent="0.3">
      <c r="B154" s="115"/>
      <c r="C154" s="82">
        <v>1</v>
      </c>
      <c r="D154" s="115"/>
      <c r="E154" s="115"/>
      <c r="F154" s="116"/>
      <c r="G154" s="117" t="s">
        <v>2578</v>
      </c>
      <c r="H154" s="118" t="s">
        <v>2572</v>
      </c>
      <c r="I154" s="118" t="s">
        <v>2576</v>
      </c>
      <c r="J154" s="116">
        <v>17</v>
      </c>
      <c r="K154" s="118" t="s">
        <v>2621</v>
      </c>
      <c r="L154" s="118" t="s">
        <v>2580</v>
      </c>
      <c r="M154" s="86" t="s">
        <v>2586</v>
      </c>
      <c r="N154" s="84">
        <v>19</v>
      </c>
      <c r="O154" s="86" t="s">
        <v>2621</v>
      </c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</row>
    <row r="155" spans="2:32" s="74" customFormat="1" x14ac:dyDescent="0.3">
      <c r="B155" s="115"/>
      <c r="C155" s="82">
        <v>1</v>
      </c>
      <c r="D155" s="115"/>
      <c r="E155" s="115"/>
      <c r="F155" s="116"/>
      <c r="G155" s="117" t="s">
        <v>2572</v>
      </c>
      <c r="H155" s="118" t="s">
        <v>780</v>
      </c>
      <c r="I155" s="118" t="s">
        <v>2576</v>
      </c>
      <c r="J155" s="116">
        <v>17</v>
      </c>
      <c r="K155" s="118" t="s">
        <v>2621</v>
      </c>
      <c r="L155" s="118" t="s">
        <v>2575</v>
      </c>
      <c r="M155" s="86" t="s">
        <v>2588</v>
      </c>
      <c r="N155" s="84">
        <v>20</v>
      </c>
      <c r="O155" s="86" t="s">
        <v>2621</v>
      </c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</row>
    <row r="156" spans="2:32" s="74" customFormat="1" x14ac:dyDescent="0.3">
      <c r="B156" s="83">
        <v>51</v>
      </c>
      <c r="C156" s="82">
        <v>1</v>
      </c>
      <c r="D156" s="83"/>
      <c r="E156" s="83"/>
      <c r="F156" s="84" t="s">
        <v>2571</v>
      </c>
      <c r="G156" s="85" t="s">
        <v>2623</v>
      </c>
      <c r="H156" s="86" t="s">
        <v>2599</v>
      </c>
      <c r="I156" s="86" t="s">
        <v>2576</v>
      </c>
      <c r="J156" s="84">
        <v>24</v>
      </c>
      <c r="K156" s="86" t="s">
        <v>2621</v>
      </c>
      <c r="L156" s="86" t="s">
        <v>2575</v>
      </c>
      <c r="M156" s="86" t="s">
        <v>2586</v>
      </c>
      <c r="N156" s="84">
        <v>26</v>
      </c>
      <c r="O156" s="86" t="s">
        <v>2621</v>
      </c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</row>
    <row r="157" spans="2:32" s="74" customFormat="1" x14ac:dyDescent="0.3">
      <c r="B157" s="83"/>
      <c r="C157" s="82">
        <v>1</v>
      </c>
      <c r="D157" s="83"/>
      <c r="E157" s="83"/>
      <c r="F157" s="84"/>
      <c r="G157" s="85" t="s">
        <v>2599</v>
      </c>
      <c r="H157" s="86" t="s">
        <v>2591</v>
      </c>
      <c r="I157" s="86" t="s">
        <v>2576</v>
      </c>
      <c r="J157" s="84">
        <v>24</v>
      </c>
      <c r="K157" s="86" t="s">
        <v>2621</v>
      </c>
      <c r="L157" s="86" t="s">
        <v>2575</v>
      </c>
      <c r="M157" s="86" t="s">
        <v>2588</v>
      </c>
      <c r="N157" s="84">
        <v>27</v>
      </c>
      <c r="O157" s="86" t="s">
        <v>2621</v>
      </c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</row>
    <row r="158" spans="2:32" s="74" customFormat="1" x14ac:dyDescent="0.3">
      <c r="B158" s="83"/>
      <c r="C158" s="82">
        <v>1</v>
      </c>
      <c r="D158" s="83"/>
      <c r="E158" s="83"/>
      <c r="F158" s="84"/>
      <c r="G158" s="85" t="s">
        <v>2581</v>
      </c>
      <c r="H158" s="86"/>
      <c r="I158" s="86" t="s">
        <v>2584</v>
      </c>
      <c r="J158" s="84">
        <v>25</v>
      </c>
      <c r="K158" s="86" t="s">
        <v>2621</v>
      </c>
      <c r="L158" s="86" t="s">
        <v>2580</v>
      </c>
      <c r="M158" s="86" t="s">
        <v>2586</v>
      </c>
      <c r="N158" s="84">
        <v>26</v>
      </c>
      <c r="O158" s="86" t="s">
        <v>2621</v>
      </c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</row>
    <row r="159" spans="2:32" s="74" customFormat="1" x14ac:dyDescent="0.3">
      <c r="B159" s="83">
        <v>52</v>
      </c>
      <c r="C159" s="82">
        <v>1</v>
      </c>
      <c r="D159" s="83"/>
      <c r="E159" s="83"/>
      <c r="F159" s="84" t="s">
        <v>2589</v>
      </c>
      <c r="G159" s="85" t="s">
        <v>2583</v>
      </c>
      <c r="H159" s="86"/>
      <c r="I159" s="86" t="s">
        <v>2584</v>
      </c>
      <c r="J159" s="84">
        <v>25</v>
      </c>
      <c r="K159" s="86" t="s">
        <v>2621</v>
      </c>
      <c r="L159" s="86" t="s">
        <v>2575</v>
      </c>
      <c r="M159" s="86" t="s">
        <v>2588</v>
      </c>
      <c r="N159" s="84">
        <v>27</v>
      </c>
      <c r="O159" s="86" t="s">
        <v>2621</v>
      </c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</row>
    <row r="160" spans="2:32" s="74" customFormat="1" x14ac:dyDescent="0.3">
      <c r="B160" s="83">
        <v>53</v>
      </c>
      <c r="C160" s="82">
        <v>1</v>
      </c>
      <c r="D160" s="83"/>
      <c r="E160" s="115"/>
      <c r="F160" s="84" t="s">
        <v>2589</v>
      </c>
      <c r="G160" s="85" t="s">
        <v>2581</v>
      </c>
      <c r="H160" s="86"/>
      <c r="I160" s="86" t="s">
        <v>2602</v>
      </c>
      <c r="J160" s="84">
        <v>4</v>
      </c>
      <c r="K160" s="86" t="s">
        <v>2624</v>
      </c>
      <c r="L160" s="86" t="s">
        <v>2580</v>
      </c>
      <c r="M160" s="86" t="s">
        <v>2573</v>
      </c>
      <c r="N160" s="84">
        <v>5</v>
      </c>
      <c r="O160" s="86" t="s">
        <v>2624</v>
      </c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</row>
    <row r="161" spans="2:32" s="74" customFormat="1" x14ac:dyDescent="0.3">
      <c r="B161" s="83"/>
      <c r="C161" s="82">
        <v>1</v>
      </c>
      <c r="D161" s="83"/>
      <c r="E161" s="83"/>
      <c r="F161" s="84"/>
      <c r="G161" s="85" t="s">
        <v>2583</v>
      </c>
      <c r="H161" s="86"/>
      <c r="I161" s="86" t="s">
        <v>2602</v>
      </c>
      <c r="J161" s="84">
        <v>4</v>
      </c>
      <c r="K161" s="86" t="s">
        <v>2624</v>
      </c>
      <c r="L161" s="86" t="s">
        <v>2580</v>
      </c>
      <c r="M161" s="86" t="s">
        <v>2579</v>
      </c>
      <c r="N161" s="84">
        <v>6</v>
      </c>
      <c r="O161" s="86" t="s">
        <v>2624</v>
      </c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</row>
    <row r="162" spans="2:32" s="74" customFormat="1" x14ac:dyDescent="0.3">
      <c r="B162" s="83"/>
      <c r="C162" s="82">
        <v>1</v>
      </c>
      <c r="D162" s="83"/>
      <c r="E162" s="83"/>
      <c r="F162" s="84"/>
      <c r="G162" s="85" t="s">
        <v>2590</v>
      </c>
      <c r="H162" s="86" t="s">
        <v>2578</v>
      </c>
      <c r="I162" s="86" t="s">
        <v>2602</v>
      </c>
      <c r="J162" s="84">
        <v>4</v>
      </c>
      <c r="K162" s="86" t="s">
        <v>2624</v>
      </c>
      <c r="L162" s="86" t="s">
        <v>2580</v>
      </c>
      <c r="M162" s="86" t="s">
        <v>2579</v>
      </c>
      <c r="N162" s="84">
        <v>6</v>
      </c>
      <c r="O162" s="86" t="s">
        <v>2624</v>
      </c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</row>
    <row r="163" spans="2:32" s="74" customFormat="1" x14ac:dyDescent="0.3">
      <c r="B163" s="83"/>
      <c r="C163" s="82">
        <v>1</v>
      </c>
      <c r="D163" s="83"/>
      <c r="E163" s="83"/>
      <c r="F163" s="84"/>
      <c r="G163" s="85" t="s">
        <v>2578</v>
      </c>
      <c r="H163" s="86" t="s">
        <v>2599</v>
      </c>
      <c r="I163" s="86" t="s">
        <v>2602</v>
      </c>
      <c r="J163" s="84">
        <v>4</v>
      </c>
      <c r="K163" s="86" t="s">
        <v>2624</v>
      </c>
      <c r="L163" s="86" t="s">
        <v>2575</v>
      </c>
      <c r="M163" s="86" t="s">
        <v>2579</v>
      </c>
      <c r="N163" s="84">
        <v>6</v>
      </c>
      <c r="O163" s="86" t="s">
        <v>2624</v>
      </c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</row>
    <row r="164" spans="2:32" s="74" customFormat="1" x14ac:dyDescent="0.3">
      <c r="B164" s="83"/>
      <c r="C164" s="82">
        <v>1</v>
      </c>
      <c r="D164" s="83"/>
      <c r="E164" s="83"/>
      <c r="F164" s="84"/>
      <c r="G164" s="85" t="s">
        <v>2600</v>
      </c>
      <c r="H164" s="86" t="s">
        <v>2572</v>
      </c>
      <c r="I164" s="86" t="s">
        <v>2573</v>
      </c>
      <c r="J164" s="84">
        <v>5</v>
      </c>
      <c r="K164" s="86" t="s">
        <v>2624</v>
      </c>
      <c r="L164" s="86" t="s">
        <v>2580</v>
      </c>
      <c r="M164" s="86" t="s">
        <v>2579</v>
      </c>
      <c r="N164" s="84">
        <v>6</v>
      </c>
      <c r="O164" s="86" t="s">
        <v>2624</v>
      </c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</row>
    <row r="165" spans="2:32" s="74" customFormat="1" x14ac:dyDescent="0.3">
      <c r="B165" s="83"/>
      <c r="C165" s="82">
        <v>1</v>
      </c>
      <c r="D165" s="83"/>
      <c r="E165" s="83"/>
      <c r="F165" s="84"/>
      <c r="G165" s="85" t="s">
        <v>2572</v>
      </c>
      <c r="H165" s="86" t="s">
        <v>780</v>
      </c>
      <c r="I165" s="86" t="s">
        <v>2573</v>
      </c>
      <c r="J165" s="84">
        <v>5</v>
      </c>
      <c r="K165" s="86" t="s">
        <v>2624</v>
      </c>
      <c r="L165" s="86" t="s">
        <v>2575</v>
      </c>
      <c r="M165" s="86" t="s">
        <v>2594</v>
      </c>
      <c r="N165" s="84">
        <v>7</v>
      </c>
      <c r="O165" s="86" t="s">
        <v>2624</v>
      </c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</row>
    <row r="166" spans="2:32" s="74" customFormat="1" x14ac:dyDescent="0.3">
      <c r="B166" s="119">
        <v>54</v>
      </c>
      <c r="C166" s="90">
        <v>1</v>
      </c>
      <c r="D166" s="119">
        <v>1</v>
      </c>
      <c r="E166" s="119" t="s">
        <v>2582</v>
      </c>
      <c r="F166" s="92" t="s">
        <v>2589</v>
      </c>
      <c r="G166" s="93" t="s">
        <v>2583</v>
      </c>
      <c r="H166" s="94"/>
      <c r="I166" s="94" t="s">
        <v>2579</v>
      </c>
      <c r="J166" s="92">
        <v>6</v>
      </c>
      <c r="K166" s="94" t="s">
        <v>2624</v>
      </c>
      <c r="L166" s="94" t="s">
        <v>2580</v>
      </c>
      <c r="M166" s="94" t="s">
        <v>2584</v>
      </c>
      <c r="N166" s="92">
        <v>8</v>
      </c>
      <c r="O166" s="94" t="s">
        <v>2624</v>
      </c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</row>
    <row r="167" spans="2:32" s="74" customFormat="1" x14ac:dyDescent="0.3">
      <c r="B167" s="83">
        <v>55</v>
      </c>
      <c r="C167" s="82">
        <v>1</v>
      </c>
      <c r="D167" s="83"/>
      <c r="E167" s="83"/>
      <c r="F167" s="84" t="s">
        <v>2589</v>
      </c>
      <c r="G167" s="85" t="s">
        <v>2581</v>
      </c>
      <c r="H167" s="86"/>
      <c r="I167" s="86" t="s">
        <v>2612</v>
      </c>
      <c r="J167" s="84">
        <v>24</v>
      </c>
      <c r="K167" s="86" t="s">
        <v>2624</v>
      </c>
      <c r="L167" s="86" t="s">
        <v>2575</v>
      </c>
      <c r="M167" s="86" t="s">
        <v>2579</v>
      </c>
      <c r="N167" s="84">
        <v>27</v>
      </c>
      <c r="O167" s="86" t="s">
        <v>2624</v>
      </c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</row>
    <row r="168" spans="2:32" s="74" customFormat="1" x14ac:dyDescent="0.3">
      <c r="B168" s="83"/>
      <c r="C168" s="82">
        <v>1</v>
      </c>
      <c r="D168" s="83"/>
      <c r="E168" s="83"/>
      <c r="F168" s="84"/>
      <c r="G168" s="85" t="s">
        <v>2590</v>
      </c>
      <c r="H168" s="86" t="s">
        <v>2572</v>
      </c>
      <c r="I168" s="86" t="s">
        <v>2612</v>
      </c>
      <c r="J168" s="84">
        <v>24</v>
      </c>
      <c r="K168" s="86" t="s">
        <v>2624</v>
      </c>
      <c r="L168" s="86" t="s">
        <v>2575</v>
      </c>
      <c r="M168" s="86" t="s">
        <v>2579</v>
      </c>
      <c r="N168" s="84">
        <v>27</v>
      </c>
      <c r="O168" s="86" t="s">
        <v>2624</v>
      </c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</row>
    <row r="169" spans="2:32" s="74" customFormat="1" x14ac:dyDescent="0.3">
      <c r="B169" s="83"/>
      <c r="C169" s="82">
        <v>1</v>
      </c>
      <c r="D169" s="83"/>
      <c r="E169" s="83"/>
      <c r="F169" s="84"/>
      <c r="G169" s="85" t="s">
        <v>2572</v>
      </c>
      <c r="H169" s="86" t="s">
        <v>780</v>
      </c>
      <c r="I169" s="86" t="s">
        <v>2602</v>
      </c>
      <c r="J169" s="84">
        <v>25</v>
      </c>
      <c r="K169" s="86" t="s">
        <v>2624</v>
      </c>
      <c r="L169" s="86" t="s">
        <v>2580</v>
      </c>
      <c r="M169" s="86" t="s">
        <v>2594</v>
      </c>
      <c r="N169" s="84">
        <v>28</v>
      </c>
      <c r="O169" s="86" t="s">
        <v>2624</v>
      </c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</row>
    <row r="170" spans="2:32" s="74" customFormat="1" x14ac:dyDescent="0.3">
      <c r="B170" s="83">
        <v>56</v>
      </c>
      <c r="C170" s="82">
        <v>1</v>
      </c>
      <c r="D170" s="83"/>
      <c r="E170" s="83"/>
      <c r="F170" s="84" t="s">
        <v>2571</v>
      </c>
      <c r="G170" s="85" t="s">
        <v>2583</v>
      </c>
      <c r="H170" s="86"/>
      <c r="I170" s="86" t="s">
        <v>2612</v>
      </c>
      <c r="J170" s="84">
        <v>1</v>
      </c>
      <c r="K170" s="86" t="s">
        <v>2625</v>
      </c>
      <c r="L170" s="86"/>
      <c r="M170" s="86" t="s">
        <v>2579</v>
      </c>
      <c r="N170" s="84">
        <v>4</v>
      </c>
      <c r="O170" s="86" t="s">
        <v>2625</v>
      </c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</row>
    <row r="171" spans="2:32" s="74" customFormat="1" x14ac:dyDescent="0.3">
      <c r="B171" s="119">
        <v>57</v>
      </c>
      <c r="C171" s="90">
        <v>1</v>
      </c>
      <c r="D171" s="119">
        <v>1</v>
      </c>
      <c r="E171" s="119" t="s">
        <v>2582</v>
      </c>
      <c r="F171" s="92" t="s">
        <v>2571</v>
      </c>
      <c r="G171" s="93" t="s">
        <v>2581</v>
      </c>
      <c r="H171" s="94"/>
      <c r="I171" s="94" t="s">
        <v>2573</v>
      </c>
      <c r="J171" s="92">
        <v>3</v>
      </c>
      <c r="K171" s="94" t="s">
        <v>2625</v>
      </c>
      <c r="L171" s="94" t="s">
        <v>2580</v>
      </c>
      <c r="M171" s="94" t="s">
        <v>2584</v>
      </c>
      <c r="N171" s="92">
        <v>6</v>
      </c>
      <c r="O171" s="94" t="s">
        <v>2625</v>
      </c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</row>
    <row r="172" spans="2:32" s="74" customFormat="1" x14ac:dyDescent="0.3">
      <c r="B172" s="119"/>
      <c r="C172" s="90">
        <v>1</v>
      </c>
      <c r="D172" s="119">
        <v>1</v>
      </c>
      <c r="E172" s="119"/>
      <c r="F172" s="92"/>
      <c r="G172" s="93" t="s">
        <v>780</v>
      </c>
      <c r="H172" s="94" t="s">
        <v>2572</v>
      </c>
      <c r="I172" s="94" t="s">
        <v>2573</v>
      </c>
      <c r="J172" s="92">
        <v>3</v>
      </c>
      <c r="K172" s="94" t="s">
        <v>2625</v>
      </c>
      <c r="L172" s="94" t="s">
        <v>2575</v>
      </c>
      <c r="M172" s="94" t="s">
        <v>2586</v>
      </c>
      <c r="N172" s="92">
        <v>7</v>
      </c>
      <c r="O172" s="94" t="s">
        <v>2625</v>
      </c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</row>
    <row r="173" spans="2:32" s="74" customFormat="1" x14ac:dyDescent="0.3">
      <c r="B173" s="119"/>
      <c r="C173" s="90">
        <v>1</v>
      </c>
      <c r="D173" s="119">
        <v>1</v>
      </c>
      <c r="E173" s="119"/>
      <c r="F173" s="92"/>
      <c r="G173" s="93" t="s">
        <v>2572</v>
      </c>
      <c r="H173" s="94" t="s">
        <v>2626</v>
      </c>
      <c r="I173" s="94" t="s">
        <v>2573</v>
      </c>
      <c r="J173" s="92">
        <v>3</v>
      </c>
      <c r="K173" s="94" t="s">
        <v>2625</v>
      </c>
      <c r="L173" s="94" t="s">
        <v>2575</v>
      </c>
      <c r="M173" s="94" t="s">
        <v>2586</v>
      </c>
      <c r="N173" s="92">
        <v>7</v>
      </c>
      <c r="O173" s="94" t="s">
        <v>2625</v>
      </c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</row>
    <row r="174" spans="2:32" s="74" customFormat="1" x14ac:dyDescent="0.3">
      <c r="B174" s="119"/>
      <c r="C174" s="90">
        <v>1</v>
      </c>
      <c r="D174" s="119">
        <v>1</v>
      </c>
      <c r="E174" s="119"/>
      <c r="F174" s="92"/>
      <c r="G174" s="93" t="s">
        <v>2626</v>
      </c>
      <c r="H174" s="94" t="s">
        <v>2627</v>
      </c>
      <c r="I174" s="94" t="s">
        <v>2579</v>
      </c>
      <c r="J174" s="92">
        <v>4</v>
      </c>
      <c r="K174" s="94" t="s">
        <v>2625</v>
      </c>
      <c r="L174" s="94" t="s">
        <v>2580</v>
      </c>
      <c r="M174" s="94" t="s">
        <v>2586</v>
      </c>
      <c r="N174" s="92">
        <v>7</v>
      </c>
      <c r="O174" s="94" t="s">
        <v>2625</v>
      </c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</row>
    <row r="175" spans="2:32" s="74" customFormat="1" x14ac:dyDescent="0.3">
      <c r="B175" s="119"/>
      <c r="C175" s="90">
        <v>1</v>
      </c>
      <c r="D175" s="119">
        <v>1</v>
      </c>
      <c r="E175" s="119"/>
      <c r="F175" s="92"/>
      <c r="G175" s="93" t="s">
        <v>2627</v>
      </c>
      <c r="H175" s="94" t="s">
        <v>2628</v>
      </c>
      <c r="I175" s="94" t="s">
        <v>2579</v>
      </c>
      <c r="J175" s="92">
        <v>4</v>
      </c>
      <c r="K175" s="94" t="s">
        <v>2625</v>
      </c>
      <c r="L175" s="94" t="s">
        <v>2575</v>
      </c>
      <c r="M175" s="94" t="s">
        <v>2586</v>
      </c>
      <c r="N175" s="92">
        <v>7</v>
      </c>
      <c r="O175" s="94" t="s">
        <v>2625</v>
      </c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</row>
    <row r="176" spans="2:32" s="74" customFormat="1" x14ac:dyDescent="0.3">
      <c r="B176" s="119"/>
      <c r="C176" s="90">
        <v>1</v>
      </c>
      <c r="D176" s="119">
        <v>1</v>
      </c>
      <c r="E176" s="119"/>
      <c r="F176" s="92"/>
      <c r="G176" s="93" t="s">
        <v>2628</v>
      </c>
      <c r="H176" s="94" t="s">
        <v>2590</v>
      </c>
      <c r="I176" s="94" t="s">
        <v>2576</v>
      </c>
      <c r="J176" s="92">
        <v>5</v>
      </c>
      <c r="K176" s="94" t="s">
        <v>2625</v>
      </c>
      <c r="L176" s="94" t="s">
        <v>2575</v>
      </c>
      <c r="M176" s="94" t="s">
        <v>2586</v>
      </c>
      <c r="N176" s="92">
        <v>7</v>
      </c>
      <c r="O176" s="94" t="s">
        <v>2625</v>
      </c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</row>
    <row r="177" spans="2:32" s="74" customFormat="1" x14ac:dyDescent="0.3">
      <c r="B177" s="119">
        <v>58</v>
      </c>
      <c r="C177" s="90">
        <v>1</v>
      </c>
      <c r="D177" s="119">
        <v>1</v>
      </c>
      <c r="E177" s="119" t="s">
        <v>2582</v>
      </c>
      <c r="F177" s="92" t="s">
        <v>2571</v>
      </c>
      <c r="G177" s="93" t="s">
        <v>2583</v>
      </c>
      <c r="H177" s="94"/>
      <c r="I177" s="94" t="s">
        <v>2573</v>
      </c>
      <c r="J177" s="92">
        <v>10</v>
      </c>
      <c r="K177" s="94" t="s">
        <v>2625</v>
      </c>
      <c r="L177" s="94" t="s">
        <v>2580</v>
      </c>
      <c r="M177" s="94" t="s">
        <v>2576</v>
      </c>
      <c r="N177" s="92">
        <v>12</v>
      </c>
      <c r="O177" s="94" t="s">
        <v>2625</v>
      </c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</row>
    <row r="178" spans="2:32" s="74" customFormat="1" x14ac:dyDescent="0.3">
      <c r="B178" s="119"/>
      <c r="C178" s="90">
        <v>1</v>
      </c>
      <c r="D178" s="119">
        <v>1</v>
      </c>
      <c r="E178" s="119"/>
      <c r="F178" s="92"/>
      <c r="G178" s="93" t="s">
        <v>2581</v>
      </c>
      <c r="H178" s="94"/>
      <c r="I178" s="94" t="s">
        <v>2579</v>
      </c>
      <c r="J178" s="92">
        <v>11</v>
      </c>
      <c r="K178" s="94" t="s">
        <v>2625</v>
      </c>
      <c r="L178" s="94" t="s">
        <v>2580</v>
      </c>
      <c r="M178" s="94" t="s">
        <v>2586</v>
      </c>
      <c r="N178" s="92">
        <v>14</v>
      </c>
      <c r="O178" s="94" t="s">
        <v>2625</v>
      </c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</row>
    <row r="179" spans="2:32" s="74" customFormat="1" x14ac:dyDescent="0.3">
      <c r="B179" s="119"/>
      <c r="C179" s="90">
        <v>1</v>
      </c>
      <c r="D179" s="119">
        <v>1</v>
      </c>
      <c r="E179" s="119"/>
      <c r="F179" s="92"/>
      <c r="G179" s="93" t="s">
        <v>780</v>
      </c>
      <c r="H179" s="94" t="s">
        <v>2578</v>
      </c>
      <c r="I179" s="94" t="s">
        <v>2579</v>
      </c>
      <c r="J179" s="92">
        <v>11</v>
      </c>
      <c r="K179" s="94" t="s">
        <v>2625</v>
      </c>
      <c r="L179" s="94" t="s">
        <v>2575</v>
      </c>
      <c r="M179" s="94" t="s">
        <v>2586</v>
      </c>
      <c r="N179" s="92">
        <v>14</v>
      </c>
      <c r="O179" s="94" t="s">
        <v>2625</v>
      </c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</row>
    <row r="180" spans="2:32" s="74" customFormat="1" x14ac:dyDescent="0.3">
      <c r="B180" s="119"/>
      <c r="C180" s="90">
        <v>1</v>
      </c>
      <c r="D180" s="119">
        <v>1</v>
      </c>
      <c r="E180" s="119"/>
      <c r="F180" s="92"/>
      <c r="G180" s="93" t="s">
        <v>2578</v>
      </c>
      <c r="H180" s="94" t="s">
        <v>2629</v>
      </c>
      <c r="I180" s="94" t="s">
        <v>2576</v>
      </c>
      <c r="J180" s="92">
        <v>12</v>
      </c>
      <c r="K180" s="94" t="s">
        <v>2625</v>
      </c>
      <c r="L180" s="94" t="s">
        <v>2580</v>
      </c>
      <c r="M180" s="94" t="s">
        <v>2588</v>
      </c>
      <c r="N180" s="92">
        <v>15</v>
      </c>
      <c r="O180" s="94" t="s">
        <v>2625</v>
      </c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</row>
    <row r="181" spans="2:32" s="74" customFormat="1" x14ac:dyDescent="0.3">
      <c r="B181" s="119">
        <v>59</v>
      </c>
      <c r="C181" s="90">
        <v>1</v>
      </c>
      <c r="D181" s="119">
        <v>1</v>
      </c>
      <c r="E181" s="119" t="s">
        <v>2582</v>
      </c>
      <c r="F181" s="92" t="s">
        <v>2571</v>
      </c>
      <c r="G181" s="93" t="s">
        <v>2581</v>
      </c>
      <c r="H181" s="94"/>
      <c r="I181" s="94" t="s">
        <v>2612</v>
      </c>
      <c r="J181" s="92">
        <v>22</v>
      </c>
      <c r="K181" s="94" t="s">
        <v>2625</v>
      </c>
      <c r="L181" s="94" t="s">
        <v>2580</v>
      </c>
      <c r="M181" s="94" t="s">
        <v>2573</v>
      </c>
      <c r="N181" s="92">
        <v>24</v>
      </c>
      <c r="O181" s="94" t="s">
        <v>2625</v>
      </c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</row>
    <row r="182" spans="2:32" s="74" customFormat="1" x14ac:dyDescent="0.3">
      <c r="B182" s="119"/>
      <c r="C182" s="90">
        <v>1</v>
      </c>
      <c r="D182" s="119">
        <v>1</v>
      </c>
      <c r="E182" s="119"/>
      <c r="F182" s="92"/>
      <c r="G182" s="93" t="s">
        <v>2583</v>
      </c>
      <c r="H182" s="94"/>
      <c r="I182" s="94" t="s">
        <v>2612</v>
      </c>
      <c r="J182" s="92">
        <v>22</v>
      </c>
      <c r="K182" s="94" t="s">
        <v>2625</v>
      </c>
      <c r="L182" s="94" t="s">
        <v>2580</v>
      </c>
      <c r="M182" s="94" t="s">
        <v>2579</v>
      </c>
      <c r="N182" s="92">
        <v>25</v>
      </c>
      <c r="O182" s="94" t="s">
        <v>2625</v>
      </c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</row>
    <row r="183" spans="2:32" s="74" customFormat="1" x14ac:dyDescent="0.3">
      <c r="B183" s="119"/>
      <c r="C183" s="90">
        <v>1</v>
      </c>
      <c r="D183" s="119">
        <v>1</v>
      </c>
      <c r="E183" s="119"/>
      <c r="F183" s="92"/>
      <c r="G183" s="93" t="s">
        <v>780</v>
      </c>
      <c r="H183" s="94" t="s">
        <v>2599</v>
      </c>
      <c r="I183" s="94" t="s">
        <v>2612</v>
      </c>
      <c r="J183" s="92">
        <v>22</v>
      </c>
      <c r="K183" s="94" t="s">
        <v>2625</v>
      </c>
      <c r="L183" s="94" t="s">
        <v>2580</v>
      </c>
      <c r="M183" s="94" t="s">
        <v>2579</v>
      </c>
      <c r="N183" s="92">
        <v>25</v>
      </c>
      <c r="O183" s="94" t="s">
        <v>2625</v>
      </c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</row>
    <row r="184" spans="2:32" s="74" customFormat="1" x14ac:dyDescent="0.3">
      <c r="B184" s="119"/>
      <c r="C184" s="90">
        <v>1</v>
      </c>
      <c r="D184" s="119">
        <v>1</v>
      </c>
      <c r="E184" s="119"/>
      <c r="F184" s="92"/>
      <c r="G184" s="93" t="s">
        <v>2599</v>
      </c>
      <c r="H184" s="94" t="s">
        <v>2629</v>
      </c>
      <c r="I184" s="94" t="s">
        <v>2612</v>
      </c>
      <c r="J184" s="92">
        <v>22</v>
      </c>
      <c r="K184" s="94" t="s">
        <v>2625</v>
      </c>
      <c r="L184" s="94" t="s">
        <v>2575</v>
      </c>
      <c r="M184" s="94" t="s">
        <v>2579</v>
      </c>
      <c r="N184" s="92">
        <v>25</v>
      </c>
      <c r="O184" s="94" t="s">
        <v>2625</v>
      </c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</row>
    <row r="185" spans="2:32" x14ac:dyDescent="0.3">
      <c r="C185" s="69">
        <f>SUM(C3:C184)</f>
        <v>182</v>
      </c>
      <c r="D185" s="69">
        <f>SUM(D3:D184)</f>
        <v>49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0471-E65A-4EEF-838E-13AEE3446E91}">
  <dimension ref="A1:F48"/>
  <sheetViews>
    <sheetView workbookViewId="0">
      <selection activeCell="H10" sqref="H10"/>
    </sheetView>
  </sheetViews>
  <sheetFormatPr baseColWidth="10" defaultRowHeight="14.4" x14ac:dyDescent="0.3"/>
  <cols>
    <col min="4" max="4" width="17.21875" customWidth="1"/>
  </cols>
  <sheetData>
    <row r="1" spans="1:6" x14ac:dyDescent="0.3">
      <c r="A1" s="65" t="s">
        <v>1456</v>
      </c>
      <c r="B1" s="65" t="s">
        <v>58</v>
      </c>
      <c r="C1" s="65" t="s">
        <v>74</v>
      </c>
      <c r="D1" s="65" t="s">
        <v>79</v>
      </c>
      <c r="E1" s="65" t="s">
        <v>70</v>
      </c>
      <c r="F1" s="65" t="s">
        <v>73</v>
      </c>
    </row>
    <row r="2" spans="1:6" x14ac:dyDescent="0.3">
      <c r="A2">
        <v>1973</v>
      </c>
      <c r="B2">
        <v>4634</v>
      </c>
      <c r="E2">
        <v>2207</v>
      </c>
    </row>
    <row r="3" spans="1:6" x14ac:dyDescent="0.3">
      <c r="A3">
        <v>1974</v>
      </c>
      <c r="B3">
        <v>4563</v>
      </c>
      <c r="E3">
        <v>2389</v>
      </c>
    </row>
    <row r="4" spans="1:6" x14ac:dyDescent="0.3">
      <c r="A4">
        <v>1975</v>
      </c>
      <c r="B4">
        <v>4473</v>
      </c>
      <c r="E4">
        <v>2095</v>
      </c>
    </row>
    <row r="5" spans="1:6" x14ac:dyDescent="0.3">
      <c r="A5">
        <v>1976</v>
      </c>
      <c r="B5">
        <v>4531</v>
      </c>
      <c r="E5">
        <v>2230</v>
      </c>
    </row>
    <row r="6" spans="1:6" x14ac:dyDescent="0.3">
      <c r="A6">
        <v>1977</v>
      </c>
      <c r="B6">
        <v>4683</v>
      </c>
      <c r="D6">
        <v>3541</v>
      </c>
      <c r="E6">
        <v>2328</v>
      </c>
      <c r="F6">
        <v>1032</v>
      </c>
    </row>
    <row r="7" spans="1:6" x14ac:dyDescent="0.3">
      <c r="A7">
        <v>1978</v>
      </c>
      <c r="B7">
        <v>4622</v>
      </c>
      <c r="D7">
        <v>3661</v>
      </c>
      <c r="E7">
        <v>2464</v>
      </c>
      <c r="F7">
        <v>1277</v>
      </c>
    </row>
    <row r="8" spans="1:6" x14ac:dyDescent="0.3">
      <c r="A8">
        <v>1979</v>
      </c>
      <c r="B8">
        <v>4618</v>
      </c>
      <c r="D8">
        <v>3544</v>
      </c>
      <c r="E8">
        <v>2473</v>
      </c>
      <c r="F8">
        <v>1236</v>
      </c>
    </row>
    <row r="9" spans="1:6" x14ac:dyDescent="0.3">
      <c r="A9">
        <v>1980</v>
      </c>
      <c r="B9">
        <v>4615</v>
      </c>
      <c r="D9">
        <v>3502</v>
      </c>
      <c r="E9">
        <v>2351</v>
      </c>
      <c r="F9">
        <v>1088</v>
      </c>
    </row>
    <row r="10" spans="1:6" x14ac:dyDescent="0.3">
      <c r="A10">
        <v>1981</v>
      </c>
      <c r="B10">
        <v>4601</v>
      </c>
      <c r="C10">
        <v>4041</v>
      </c>
      <c r="D10">
        <v>3491</v>
      </c>
      <c r="E10">
        <v>2323</v>
      </c>
      <c r="F10">
        <v>1172</v>
      </c>
    </row>
    <row r="11" spans="1:6" x14ac:dyDescent="0.3">
      <c r="A11">
        <v>1982</v>
      </c>
      <c r="B11">
        <v>4669</v>
      </c>
      <c r="C11">
        <v>4011</v>
      </c>
      <c r="D11">
        <v>3576</v>
      </c>
      <c r="E11">
        <v>2371</v>
      </c>
      <c r="F11">
        <v>1264</v>
      </c>
    </row>
    <row r="12" spans="1:6" x14ac:dyDescent="0.3">
      <c r="A12">
        <v>1983</v>
      </c>
      <c r="B12">
        <v>4704</v>
      </c>
      <c r="C12">
        <v>3981</v>
      </c>
      <c r="D12">
        <v>3526</v>
      </c>
      <c r="E12">
        <v>2375</v>
      </c>
      <c r="F12">
        <v>1242</v>
      </c>
    </row>
    <row r="13" spans="1:6" x14ac:dyDescent="0.3">
      <c r="A13">
        <v>1984</v>
      </c>
      <c r="B13">
        <v>4603</v>
      </c>
      <c r="C13">
        <v>4199</v>
      </c>
      <c r="D13">
        <v>3407</v>
      </c>
      <c r="E13">
        <v>2117</v>
      </c>
      <c r="F13">
        <v>1168</v>
      </c>
    </row>
    <row r="14" spans="1:6" x14ac:dyDescent="0.3">
      <c r="A14">
        <v>1985</v>
      </c>
      <c r="B14">
        <v>4636</v>
      </c>
      <c r="C14">
        <v>3982</v>
      </c>
      <c r="D14">
        <v>3623</v>
      </c>
      <c r="E14">
        <v>2366</v>
      </c>
      <c r="F14">
        <v>1214</v>
      </c>
    </row>
    <row r="15" spans="1:6" x14ac:dyDescent="0.3">
      <c r="A15">
        <v>1986</v>
      </c>
      <c r="B15">
        <v>4631</v>
      </c>
      <c r="C15">
        <v>3936</v>
      </c>
      <c r="D15">
        <v>3676</v>
      </c>
      <c r="E15">
        <v>2228</v>
      </c>
      <c r="F15">
        <v>997</v>
      </c>
    </row>
    <row r="16" spans="1:6" x14ac:dyDescent="0.3">
      <c r="A16">
        <v>1987</v>
      </c>
      <c r="B16">
        <v>4643</v>
      </c>
      <c r="C16">
        <v>4117</v>
      </c>
      <c r="D16">
        <v>3547</v>
      </c>
      <c r="E16">
        <v>2344</v>
      </c>
      <c r="F16">
        <v>1209</v>
      </c>
    </row>
    <row r="17" spans="1:6" x14ac:dyDescent="0.3">
      <c r="A17">
        <v>1988</v>
      </c>
      <c r="B17">
        <v>4684</v>
      </c>
      <c r="C17">
        <v>4015</v>
      </c>
      <c r="D17">
        <v>3554</v>
      </c>
      <c r="E17">
        <v>2345</v>
      </c>
      <c r="F17">
        <v>1148</v>
      </c>
    </row>
    <row r="18" spans="1:6" x14ac:dyDescent="0.3">
      <c r="A18">
        <v>1989</v>
      </c>
      <c r="B18">
        <v>4614</v>
      </c>
      <c r="C18">
        <v>4058</v>
      </c>
      <c r="D18">
        <v>3732</v>
      </c>
      <c r="E18">
        <v>2470</v>
      </c>
      <c r="F18">
        <v>1152</v>
      </c>
    </row>
    <row r="19" spans="1:6" x14ac:dyDescent="0.3">
      <c r="A19">
        <v>1990</v>
      </c>
      <c r="B19">
        <v>4639</v>
      </c>
      <c r="C19">
        <v>4062</v>
      </c>
      <c r="D19">
        <v>3609</v>
      </c>
      <c r="E19">
        <v>2328</v>
      </c>
      <c r="F19">
        <v>1136</v>
      </c>
    </row>
    <row r="20" spans="1:6" x14ac:dyDescent="0.3">
      <c r="A20">
        <v>1991</v>
      </c>
      <c r="B20">
        <v>4722</v>
      </c>
      <c r="C20">
        <v>4136</v>
      </c>
      <c r="D20">
        <v>3591</v>
      </c>
      <c r="E20">
        <v>2268</v>
      </c>
      <c r="F20">
        <v>1119</v>
      </c>
    </row>
    <row r="21" spans="1:6" x14ac:dyDescent="0.3">
      <c r="A21">
        <v>1992</v>
      </c>
      <c r="B21">
        <v>4554</v>
      </c>
      <c r="C21">
        <v>4137</v>
      </c>
      <c r="D21">
        <v>3523</v>
      </c>
      <c r="E21">
        <v>2249</v>
      </c>
      <c r="F21">
        <v>1216</v>
      </c>
    </row>
    <row r="22" spans="1:6" x14ac:dyDescent="0.3">
      <c r="A22">
        <v>1993</v>
      </c>
      <c r="B22">
        <v>4730</v>
      </c>
      <c r="C22">
        <v>3857</v>
      </c>
      <c r="D22">
        <v>3616</v>
      </c>
      <c r="E22">
        <v>2355</v>
      </c>
      <c r="F22">
        <v>1218</v>
      </c>
    </row>
    <row r="23" spans="1:6" x14ac:dyDescent="0.3">
      <c r="A23">
        <v>1994</v>
      </c>
      <c r="B23">
        <v>4797</v>
      </c>
      <c r="C23">
        <v>4139</v>
      </c>
      <c r="D23">
        <v>3683</v>
      </c>
      <c r="E23">
        <v>2310</v>
      </c>
      <c r="F23">
        <v>1213</v>
      </c>
    </row>
    <row r="24" spans="1:6" x14ac:dyDescent="0.3">
      <c r="A24">
        <v>1995</v>
      </c>
      <c r="B24">
        <v>4776</v>
      </c>
      <c r="C24">
        <v>4092</v>
      </c>
      <c r="D24">
        <v>3597</v>
      </c>
      <c r="E24">
        <v>2324</v>
      </c>
      <c r="F24">
        <v>1161</v>
      </c>
    </row>
    <row r="25" spans="1:6" x14ac:dyDescent="0.3">
      <c r="A25">
        <v>1996</v>
      </c>
      <c r="B25">
        <v>4669</v>
      </c>
      <c r="C25">
        <v>4003</v>
      </c>
      <c r="D25">
        <v>3572</v>
      </c>
      <c r="E25">
        <v>2382</v>
      </c>
      <c r="F25">
        <v>1140</v>
      </c>
    </row>
    <row r="26" spans="1:6" x14ac:dyDescent="0.3">
      <c r="A26">
        <v>1997</v>
      </c>
      <c r="B26">
        <v>4680</v>
      </c>
      <c r="C26">
        <v>4005</v>
      </c>
      <c r="D26">
        <v>3598</v>
      </c>
      <c r="E26">
        <v>2351</v>
      </c>
      <c r="F26">
        <v>1143</v>
      </c>
    </row>
    <row r="27" spans="1:6" x14ac:dyDescent="0.3">
      <c r="A27">
        <v>1998</v>
      </c>
      <c r="B27">
        <v>4733</v>
      </c>
      <c r="C27">
        <v>4110</v>
      </c>
      <c r="D27">
        <v>3602</v>
      </c>
      <c r="E27">
        <v>2385</v>
      </c>
      <c r="F27">
        <v>1291</v>
      </c>
    </row>
    <row r="28" spans="1:6" x14ac:dyDescent="0.3">
      <c r="A28">
        <v>1999</v>
      </c>
      <c r="B28">
        <v>4619</v>
      </c>
      <c r="C28">
        <v>4094</v>
      </c>
      <c r="D28">
        <v>3591</v>
      </c>
      <c r="E28">
        <v>2352</v>
      </c>
      <c r="F28">
        <v>1139</v>
      </c>
    </row>
    <row r="29" spans="1:6" x14ac:dyDescent="0.3">
      <c r="A29">
        <v>2000</v>
      </c>
      <c r="B29">
        <v>4629</v>
      </c>
      <c r="C29">
        <v>4101</v>
      </c>
      <c r="D29">
        <v>3459</v>
      </c>
      <c r="E29">
        <v>2175</v>
      </c>
      <c r="F29">
        <v>1055</v>
      </c>
    </row>
    <row r="30" spans="1:6" x14ac:dyDescent="0.3">
      <c r="A30">
        <v>2001</v>
      </c>
      <c r="B30">
        <v>4681</v>
      </c>
      <c r="C30">
        <v>4192</v>
      </c>
      <c r="D30">
        <v>3550</v>
      </c>
      <c r="E30">
        <v>2400</v>
      </c>
      <c r="F30">
        <v>1057</v>
      </c>
    </row>
    <row r="31" spans="1:6" x14ac:dyDescent="0.3">
      <c r="A31">
        <v>2002</v>
      </c>
      <c r="B31">
        <v>4694</v>
      </c>
      <c r="C31">
        <v>4240</v>
      </c>
      <c r="D31">
        <v>3486</v>
      </c>
      <c r="E31">
        <v>2172</v>
      </c>
      <c r="F31">
        <v>1076</v>
      </c>
    </row>
    <row r="32" spans="1:6" x14ac:dyDescent="0.3">
      <c r="A32">
        <v>2003</v>
      </c>
      <c r="B32">
        <v>4776</v>
      </c>
      <c r="C32">
        <v>4108</v>
      </c>
      <c r="D32">
        <v>3718</v>
      </c>
      <c r="E32">
        <v>2405</v>
      </c>
      <c r="F32">
        <v>1099</v>
      </c>
    </row>
    <row r="33" spans="1:6" x14ac:dyDescent="0.3">
      <c r="A33">
        <v>2004</v>
      </c>
      <c r="B33">
        <v>4658</v>
      </c>
      <c r="C33">
        <v>4078</v>
      </c>
      <c r="D33">
        <v>3609</v>
      </c>
      <c r="E33">
        <v>2328</v>
      </c>
      <c r="F33">
        <v>1254</v>
      </c>
    </row>
    <row r="34" spans="1:6" x14ac:dyDescent="0.3">
      <c r="A34">
        <v>2005</v>
      </c>
      <c r="B34">
        <v>4658</v>
      </c>
      <c r="C34">
        <v>4129</v>
      </c>
      <c r="D34">
        <v>3539</v>
      </c>
      <c r="E34">
        <v>2249</v>
      </c>
      <c r="F34">
        <v>1097</v>
      </c>
    </row>
    <row r="35" spans="1:6" x14ac:dyDescent="0.3">
      <c r="A35">
        <v>2006</v>
      </c>
      <c r="B35">
        <v>4824</v>
      </c>
      <c r="C35">
        <v>4093</v>
      </c>
      <c r="D35">
        <v>3656</v>
      </c>
      <c r="E35">
        <v>2218</v>
      </c>
      <c r="F35">
        <v>1088</v>
      </c>
    </row>
    <row r="36" spans="1:6" x14ac:dyDescent="0.3">
      <c r="A36">
        <v>2007</v>
      </c>
      <c r="B36">
        <v>4676</v>
      </c>
      <c r="C36">
        <v>4021</v>
      </c>
      <c r="D36">
        <v>3428</v>
      </c>
      <c r="E36">
        <v>2195</v>
      </c>
      <c r="F36">
        <v>1094</v>
      </c>
    </row>
    <row r="37" spans="1:6" x14ac:dyDescent="0.3">
      <c r="A37">
        <v>2008</v>
      </c>
      <c r="B37">
        <v>4669</v>
      </c>
      <c r="C37">
        <v>3921</v>
      </c>
      <c r="D37">
        <v>3597</v>
      </c>
      <c r="E37">
        <v>2440</v>
      </c>
      <c r="F37">
        <v>1141</v>
      </c>
    </row>
    <row r="38" spans="1:6" x14ac:dyDescent="0.3">
      <c r="A38">
        <v>2009</v>
      </c>
      <c r="B38">
        <v>4749</v>
      </c>
      <c r="C38">
        <v>3996</v>
      </c>
      <c r="D38">
        <v>3651</v>
      </c>
      <c r="E38">
        <v>2298</v>
      </c>
      <c r="F38">
        <v>1050</v>
      </c>
    </row>
    <row r="39" spans="1:6" x14ac:dyDescent="0.3">
      <c r="A39">
        <v>2010</v>
      </c>
      <c r="B39">
        <v>4723</v>
      </c>
      <c r="C39">
        <v>4114</v>
      </c>
      <c r="D39">
        <v>3501</v>
      </c>
      <c r="E39">
        <v>2273</v>
      </c>
      <c r="F39">
        <v>1020</v>
      </c>
    </row>
    <row r="40" spans="1:6" x14ac:dyDescent="0.3">
      <c r="A40">
        <v>2011</v>
      </c>
      <c r="B40">
        <v>4701</v>
      </c>
      <c r="C40">
        <v>4110</v>
      </c>
      <c r="D40">
        <v>3552</v>
      </c>
      <c r="E40">
        <v>2361</v>
      </c>
      <c r="F40">
        <v>1092</v>
      </c>
    </row>
    <row r="41" spans="1:6" x14ac:dyDescent="0.3">
      <c r="A41">
        <v>2012</v>
      </c>
      <c r="B41">
        <v>4764</v>
      </c>
      <c r="C41">
        <v>4086</v>
      </c>
      <c r="D41">
        <v>3680</v>
      </c>
      <c r="E41">
        <v>2331</v>
      </c>
      <c r="F41">
        <v>1043</v>
      </c>
    </row>
    <row r="42" spans="1:6" x14ac:dyDescent="0.3">
      <c r="A42">
        <v>2013</v>
      </c>
      <c r="B42">
        <v>4695</v>
      </c>
      <c r="C42">
        <v>4130</v>
      </c>
      <c r="D42">
        <v>3637</v>
      </c>
      <c r="E42">
        <v>2438</v>
      </c>
      <c r="F42">
        <v>1188</v>
      </c>
    </row>
    <row r="43" spans="1:6" x14ac:dyDescent="0.3">
      <c r="A43">
        <v>2014</v>
      </c>
      <c r="B43">
        <v>4767</v>
      </c>
      <c r="C43">
        <v>4044</v>
      </c>
      <c r="D43">
        <v>3611</v>
      </c>
      <c r="E43">
        <v>2332</v>
      </c>
      <c r="F43">
        <v>1140</v>
      </c>
    </row>
    <row r="44" spans="1:6" x14ac:dyDescent="0.3">
      <c r="A44">
        <v>2015</v>
      </c>
      <c r="B44">
        <v>4789</v>
      </c>
      <c r="C44">
        <v>4036</v>
      </c>
      <c r="D44">
        <v>3604</v>
      </c>
      <c r="E44">
        <v>2398</v>
      </c>
      <c r="F44">
        <v>1101</v>
      </c>
    </row>
    <row r="45" spans="1:6" x14ac:dyDescent="0.3">
      <c r="A45">
        <v>2016</v>
      </c>
      <c r="B45">
        <v>4784</v>
      </c>
      <c r="C45">
        <v>4115</v>
      </c>
      <c r="D45">
        <v>3641</v>
      </c>
      <c r="E45">
        <v>2548</v>
      </c>
      <c r="F45">
        <v>1266</v>
      </c>
    </row>
    <row r="46" spans="1:6" x14ac:dyDescent="0.3">
      <c r="A46">
        <v>2017</v>
      </c>
      <c r="B46">
        <v>4760</v>
      </c>
      <c r="C46">
        <v>4205</v>
      </c>
      <c r="D46">
        <v>3588</v>
      </c>
      <c r="E46">
        <v>2304</v>
      </c>
      <c r="F46">
        <v>1155</v>
      </c>
    </row>
    <row r="47" spans="1:6" x14ac:dyDescent="0.3">
      <c r="A47">
        <v>2018</v>
      </c>
      <c r="B47">
        <v>4728</v>
      </c>
      <c r="C47">
        <v>4134</v>
      </c>
      <c r="D47">
        <v>3679</v>
      </c>
      <c r="E47">
        <v>2307</v>
      </c>
      <c r="F47">
        <v>1127</v>
      </c>
    </row>
    <row r="48" spans="1:6" x14ac:dyDescent="0.3">
      <c r="A48">
        <v>2019</v>
      </c>
      <c r="B48">
        <v>4843</v>
      </c>
      <c r="C48">
        <v>4090</v>
      </c>
      <c r="D48">
        <v>3686</v>
      </c>
      <c r="E48">
        <v>2358</v>
      </c>
      <c r="F48">
        <v>1167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00F2-581E-4F9D-B166-0D07D727D853}">
  <dimension ref="A1:AC941"/>
  <sheetViews>
    <sheetView topLeftCell="K2" zoomScale="70" zoomScaleNormal="70" workbookViewId="0">
      <selection activeCell="Z9" sqref="Z9"/>
    </sheetView>
  </sheetViews>
  <sheetFormatPr baseColWidth="10" defaultColWidth="11.44140625" defaultRowHeight="13.8" x14ac:dyDescent="0.3"/>
  <cols>
    <col min="1" max="1" width="6" style="31" bestFit="1" customWidth="1"/>
    <col min="2" max="2" width="10.6640625" style="31" bestFit="1" customWidth="1"/>
    <col min="3" max="3" width="57.109375" style="31" customWidth="1"/>
    <col min="4" max="4" width="12.109375" style="31" bestFit="1" customWidth="1"/>
    <col min="5" max="5" width="17.88671875" style="31" bestFit="1" customWidth="1"/>
    <col min="6" max="6" width="17.88671875" style="31" customWidth="1"/>
    <col min="7" max="7" width="14.44140625" style="31" bestFit="1" customWidth="1"/>
    <col min="8" max="8" width="18.6640625" style="31" bestFit="1" customWidth="1"/>
    <col min="9" max="9" width="17.77734375" style="31" bestFit="1" customWidth="1"/>
    <col min="10" max="10" width="46.5546875" style="31" bestFit="1" customWidth="1"/>
    <col min="11" max="11" width="12.5546875" style="31" bestFit="1" customWidth="1"/>
    <col min="12" max="12" width="13.5546875" style="31" bestFit="1" customWidth="1"/>
    <col min="13" max="13" width="13.109375" style="31" bestFit="1" customWidth="1"/>
    <col min="14" max="16" width="12.6640625" style="31" bestFit="1" customWidth="1"/>
    <col min="17" max="17" width="14.88671875" style="31" bestFit="1" customWidth="1"/>
    <col min="18" max="18" width="16" style="31" bestFit="1" customWidth="1"/>
    <col min="19" max="19" width="23.6640625" style="31" bestFit="1" customWidth="1"/>
    <col min="20" max="21" width="14.88671875" style="31" bestFit="1" customWidth="1"/>
    <col min="22" max="22" width="13.33203125" style="31" bestFit="1" customWidth="1"/>
    <col min="23" max="24" width="16" style="31" bestFit="1" customWidth="1"/>
    <col min="25" max="16384" width="11.44140625" style="31"/>
  </cols>
  <sheetData>
    <row r="1" spans="1:29" ht="14.4" hidden="1" x14ac:dyDescent="0.3">
      <c r="T1" s="32">
        <v>0.9</v>
      </c>
      <c r="U1" s="32">
        <v>2.5000000000000001E-2</v>
      </c>
      <c r="V1" s="32">
        <v>0.01</v>
      </c>
      <c r="W1" s="32">
        <v>5</v>
      </c>
      <c r="Z1"/>
      <c r="AA1"/>
      <c r="AB1"/>
      <c r="AC1"/>
    </row>
    <row r="2" spans="1:29" ht="14.4" x14ac:dyDescent="0.3">
      <c r="A2" s="33" t="s">
        <v>203</v>
      </c>
      <c r="B2" s="33" t="s">
        <v>204</v>
      </c>
      <c r="C2" s="33" t="s">
        <v>205</v>
      </c>
      <c r="D2" s="33" t="s">
        <v>206</v>
      </c>
      <c r="E2" s="33" t="s">
        <v>207</v>
      </c>
      <c r="F2" s="33" t="s">
        <v>208</v>
      </c>
      <c r="G2" s="33" t="s">
        <v>209</v>
      </c>
      <c r="H2" s="33" t="s">
        <v>210</v>
      </c>
      <c r="I2" s="33" t="s">
        <v>211</v>
      </c>
      <c r="J2" s="33" t="s">
        <v>212</v>
      </c>
      <c r="K2" s="34" t="s">
        <v>213</v>
      </c>
      <c r="L2" s="34" t="s">
        <v>214</v>
      </c>
      <c r="M2" s="34" t="s">
        <v>215</v>
      </c>
      <c r="N2" s="33" t="s">
        <v>216</v>
      </c>
      <c r="O2" s="33" t="s">
        <v>217</v>
      </c>
      <c r="P2" s="33" t="s">
        <v>218</v>
      </c>
      <c r="Q2" s="33" t="s">
        <v>219</v>
      </c>
      <c r="R2" s="35" t="s">
        <v>220</v>
      </c>
      <c r="S2" s="33" t="s">
        <v>221</v>
      </c>
      <c r="T2" s="33" t="s">
        <v>222</v>
      </c>
      <c r="U2" s="33" t="s">
        <v>223</v>
      </c>
      <c r="V2" s="33" t="s">
        <v>224</v>
      </c>
      <c r="W2" s="33" t="s">
        <v>225</v>
      </c>
      <c r="X2" s="33" t="s">
        <v>226</v>
      </c>
      <c r="Y2" s="33" t="s">
        <v>227</v>
      </c>
      <c r="Z2" s="32"/>
      <c r="AA2"/>
      <c r="AB2"/>
      <c r="AC2"/>
    </row>
    <row r="3" spans="1:29" ht="14.4" x14ac:dyDescent="0.3">
      <c r="A3">
        <v>2017</v>
      </c>
      <c r="B3">
        <v>322</v>
      </c>
      <c r="C3" t="s">
        <v>228</v>
      </c>
      <c r="D3" t="s">
        <v>229</v>
      </c>
      <c r="E3" t="s">
        <v>230</v>
      </c>
      <c r="F3">
        <v>44.64</v>
      </c>
      <c r="G3" t="s">
        <v>231</v>
      </c>
      <c r="H3" t="s">
        <v>232</v>
      </c>
      <c r="I3">
        <v>6110</v>
      </c>
      <c r="J3">
        <v>26931</v>
      </c>
      <c r="K3">
        <v>1.2</v>
      </c>
      <c r="L3">
        <v>1</v>
      </c>
      <c r="M3">
        <v>1.2</v>
      </c>
      <c r="N3" s="36">
        <v>0.02</v>
      </c>
      <c r="O3" s="36">
        <v>0.97899999999999998</v>
      </c>
      <c r="P3" s="36">
        <v>5.1999999999999998E-2</v>
      </c>
      <c r="Q3" s="36">
        <v>1345.6527699999999</v>
      </c>
      <c r="R3" s="37">
        <v>1</v>
      </c>
      <c r="S3" s="36">
        <v>0</v>
      </c>
      <c r="T3" s="36">
        <f t="shared" ref="T3:T66" si="0">0.1*$K3*$J3*$T$1*$N3</f>
        <v>58.170959999999994</v>
      </c>
      <c r="U3" s="36">
        <f>0.1*$L3*$J3*$U$1*$O3</f>
        <v>65.913622500000017</v>
      </c>
      <c r="V3" s="36">
        <f t="shared" ref="V3:V66" si="1">0.1*$M3*$J3*$V$1*$P3</f>
        <v>1.6804943999999999</v>
      </c>
      <c r="W3" s="36">
        <f t="shared" ref="W3:W66" si="2">+S3*$W$1</f>
        <v>0</v>
      </c>
      <c r="X3" s="36">
        <f>SUM(T3:W3)</f>
        <v>125.76507690000001</v>
      </c>
      <c r="Y3" t="s">
        <v>2631</v>
      </c>
      <c r="Z3"/>
      <c r="AA3"/>
      <c r="AB3"/>
      <c r="AC3"/>
    </row>
    <row r="4" spans="1:29" ht="14.4" x14ac:dyDescent="0.3">
      <c r="A4">
        <v>2017</v>
      </c>
      <c r="B4">
        <v>322</v>
      </c>
      <c r="C4" t="s">
        <v>228</v>
      </c>
      <c r="D4" t="s">
        <v>233</v>
      </c>
      <c r="E4" t="s">
        <v>230</v>
      </c>
      <c r="F4">
        <v>27.35</v>
      </c>
      <c r="G4" t="s">
        <v>231</v>
      </c>
      <c r="H4" t="s">
        <v>232</v>
      </c>
      <c r="I4">
        <v>6110</v>
      </c>
      <c r="J4">
        <v>26931</v>
      </c>
      <c r="K4">
        <v>1.2</v>
      </c>
      <c r="L4">
        <v>1</v>
      </c>
      <c r="M4">
        <v>1.2</v>
      </c>
      <c r="N4" s="36">
        <v>0.02</v>
      </c>
      <c r="O4" s="36">
        <v>0.97899999999999998</v>
      </c>
      <c r="P4" s="36">
        <v>5.1999999999999998E-2</v>
      </c>
      <c r="Q4" s="36">
        <v>1345.6527699999999</v>
      </c>
      <c r="R4" s="37">
        <v>1</v>
      </c>
      <c r="S4" s="36">
        <v>0</v>
      </c>
      <c r="T4" s="36">
        <f t="shared" si="0"/>
        <v>58.170959999999994</v>
      </c>
      <c r="U4" s="36">
        <f t="shared" ref="U4:U67" si="3">0.1*$L4*$J4*$U$1*$O4</f>
        <v>65.913622500000017</v>
      </c>
      <c r="V4" s="36">
        <f t="shared" si="1"/>
        <v>1.6804943999999999</v>
      </c>
      <c r="W4" s="36">
        <f t="shared" si="2"/>
        <v>0</v>
      </c>
      <c r="X4" s="36">
        <f t="shared" ref="X4:X67" si="4">SUM(T4:W4)</f>
        <v>125.76507690000001</v>
      </c>
      <c r="Y4" t="s">
        <v>2631</v>
      </c>
    </row>
    <row r="5" spans="1:29" ht="14.4" x14ac:dyDescent="0.3">
      <c r="A5">
        <v>2017</v>
      </c>
      <c r="B5">
        <v>742</v>
      </c>
      <c r="C5" t="s">
        <v>234</v>
      </c>
      <c r="D5" t="s">
        <v>235</v>
      </c>
      <c r="E5" t="s">
        <v>230</v>
      </c>
      <c r="F5">
        <v>35.423999999999999</v>
      </c>
      <c r="G5" t="s">
        <v>236</v>
      </c>
      <c r="H5" t="s">
        <v>237</v>
      </c>
      <c r="I5">
        <v>9108</v>
      </c>
      <c r="J5">
        <v>37340</v>
      </c>
      <c r="K5">
        <v>1</v>
      </c>
      <c r="L5">
        <v>1</v>
      </c>
      <c r="M5">
        <v>1</v>
      </c>
      <c r="N5" s="36">
        <v>23.588999999999999</v>
      </c>
      <c r="O5" s="36">
        <v>23.036999999999999</v>
      </c>
      <c r="P5" s="36">
        <v>1.228</v>
      </c>
      <c r="Q5" s="36">
        <v>39867.18</v>
      </c>
      <c r="R5" s="37">
        <v>1</v>
      </c>
      <c r="S5" s="36">
        <v>0</v>
      </c>
      <c r="T5" s="36">
        <f t="shared" si="0"/>
        <v>79273.193399999989</v>
      </c>
      <c r="U5" s="36">
        <f t="shared" si="3"/>
        <v>2150.5039500000003</v>
      </c>
      <c r="V5" s="36">
        <f t="shared" si="1"/>
        <v>45.853520000000003</v>
      </c>
      <c r="W5" s="36">
        <f t="shared" si="2"/>
        <v>0</v>
      </c>
      <c r="X5" s="36">
        <f t="shared" si="4"/>
        <v>81469.550869999992</v>
      </c>
      <c r="Y5" t="s">
        <v>2632</v>
      </c>
    </row>
    <row r="6" spans="1:29" ht="14.4" x14ac:dyDescent="0.3">
      <c r="A6">
        <v>2017</v>
      </c>
      <c r="B6">
        <v>742</v>
      </c>
      <c r="C6" t="s">
        <v>234</v>
      </c>
      <c r="D6" t="s">
        <v>238</v>
      </c>
      <c r="E6" t="s">
        <v>230</v>
      </c>
      <c r="F6">
        <v>28.029</v>
      </c>
      <c r="G6" t="s">
        <v>236</v>
      </c>
      <c r="H6" t="s">
        <v>237</v>
      </c>
      <c r="I6">
        <v>9108</v>
      </c>
      <c r="J6">
        <v>37340</v>
      </c>
      <c r="K6">
        <v>1</v>
      </c>
      <c r="L6">
        <v>1</v>
      </c>
      <c r="M6">
        <v>1</v>
      </c>
      <c r="N6" s="36">
        <v>29.725999999999999</v>
      </c>
      <c r="O6" s="36">
        <v>29.03</v>
      </c>
      <c r="P6" s="36">
        <v>1.548</v>
      </c>
      <c r="Q6" s="36">
        <v>31636.45</v>
      </c>
      <c r="R6" s="37">
        <v>1</v>
      </c>
      <c r="S6" s="36">
        <v>0</v>
      </c>
      <c r="T6" s="36">
        <f t="shared" si="0"/>
        <v>99897.195599999992</v>
      </c>
      <c r="U6" s="36">
        <f t="shared" si="3"/>
        <v>2709.9505000000004</v>
      </c>
      <c r="V6" s="36">
        <f t="shared" si="1"/>
        <v>57.802320000000009</v>
      </c>
      <c r="W6" s="36">
        <f t="shared" si="2"/>
        <v>0</v>
      </c>
      <c r="X6" s="36">
        <f t="shared" si="4"/>
        <v>102664.94842</v>
      </c>
      <c r="Y6" t="s">
        <v>2632</v>
      </c>
    </row>
    <row r="7" spans="1:29" ht="14.4" x14ac:dyDescent="0.3">
      <c r="A7">
        <v>2017</v>
      </c>
      <c r="B7">
        <v>2396</v>
      </c>
      <c r="C7" t="s">
        <v>239</v>
      </c>
      <c r="D7" t="s">
        <v>240</v>
      </c>
      <c r="E7" t="s">
        <v>230</v>
      </c>
      <c r="F7">
        <v>90.013999999999996</v>
      </c>
      <c r="G7" t="s">
        <v>241</v>
      </c>
      <c r="H7" t="s">
        <v>242</v>
      </c>
      <c r="I7">
        <v>7102</v>
      </c>
      <c r="J7">
        <v>51031</v>
      </c>
      <c r="K7">
        <v>1</v>
      </c>
      <c r="L7">
        <v>1</v>
      </c>
      <c r="M7">
        <v>1</v>
      </c>
      <c r="N7" s="36">
        <v>11.89</v>
      </c>
      <c r="O7" s="36">
        <v>158.566</v>
      </c>
      <c r="P7" s="36">
        <v>161.30600000000001</v>
      </c>
      <c r="Q7" s="36">
        <v>82726.467300000004</v>
      </c>
      <c r="R7" s="37">
        <v>1</v>
      </c>
      <c r="S7" s="36">
        <v>0</v>
      </c>
      <c r="T7" s="36">
        <f t="shared" si="0"/>
        <v>54608.273100000013</v>
      </c>
      <c r="U7" s="36">
        <f t="shared" si="3"/>
        <v>20229.453865000003</v>
      </c>
      <c r="V7" s="36">
        <f t="shared" si="1"/>
        <v>8231.6064860000024</v>
      </c>
      <c r="W7" s="36">
        <f t="shared" si="2"/>
        <v>0</v>
      </c>
      <c r="X7" s="36">
        <f t="shared" si="4"/>
        <v>83069.333451000013</v>
      </c>
      <c r="Y7" t="s">
        <v>1088</v>
      </c>
    </row>
    <row r="8" spans="1:29" ht="14.4" x14ac:dyDescent="0.3">
      <c r="A8">
        <v>2017</v>
      </c>
      <c r="B8">
        <v>2396</v>
      </c>
      <c r="C8" t="s">
        <v>239</v>
      </c>
      <c r="D8" t="s">
        <v>243</v>
      </c>
      <c r="E8" t="s">
        <v>230</v>
      </c>
      <c r="F8">
        <v>254.11500000000001</v>
      </c>
      <c r="G8" t="s">
        <v>241</v>
      </c>
      <c r="H8" t="s">
        <v>242</v>
      </c>
      <c r="I8">
        <v>7102</v>
      </c>
      <c r="J8">
        <v>51031</v>
      </c>
      <c r="K8">
        <v>1</v>
      </c>
      <c r="L8">
        <v>1</v>
      </c>
      <c r="M8">
        <v>1</v>
      </c>
      <c r="N8" s="36">
        <v>126.04900000000001</v>
      </c>
      <c r="O8" s="36">
        <v>381.178</v>
      </c>
      <c r="P8" s="36">
        <v>109.956</v>
      </c>
      <c r="Q8" s="36">
        <v>904999.94129999995</v>
      </c>
      <c r="R8" s="37">
        <v>1</v>
      </c>
      <c r="S8" s="36">
        <v>0</v>
      </c>
      <c r="T8" s="36">
        <f t="shared" si="0"/>
        <v>578916.58671000018</v>
      </c>
      <c r="U8" s="36">
        <f t="shared" si="3"/>
        <v>48629.736295000002</v>
      </c>
      <c r="V8" s="36">
        <f t="shared" si="1"/>
        <v>5611.1646360000004</v>
      </c>
      <c r="W8" s="36">
        <f t="shared" si="2"/>
        <v>0</v>
      </c>
      <c r="X8" s="36">
        <f t="shared" si="4"/>
        <v>633157.48764100007</v>
      </c>
      <c r="Y8" t="s">
        <v>1088</v>
      </c>
    </row>
    <row r="9" spans="1:29" ht="14.4" x14ac:dyDescent="0.3">
      <c r="A9">
        <v>2017</v>
      </c>
      <c r="B9">
        <v>2397</v>
      </c>
      <c r="C9" t="s">
        <v>244</v>
      </c>
      <c r="D9" t="s">
        <v>245</v>
      </c>
      <c r="E9" t="s">
        <v>230</v>
      </c>
      <c r="F9">
        <v>58.052</v>
      </c>
      <c r="G9" t="s">
        <v>241</v>
      </c>
      <c r="H9" t="s">
        <v>246</v>
      </c>
      <c r="I9">
        <v>8202</v>
      </c>
      <c r="J9">
        <v>38431</v>
      </c>
      <c r="K9">
        <v>1</v>
      </c>
      <c r="L9">
        <v>1</v>
      </c>
      <c r="M9">
        <v>1</v>
      </c>
      <c r="N9" s="36">
        <v>185.90199999999999</v>
      </c>
      <c r="O9" s="36">
        <v>184.554</v>
      </c>
      <c r="P9" s="36">
        <v>81.524000000000001</v>
      </c>
      <c r="Q9" s="36">
        <v>116250.34</v>
      </c>
      <c r="R9" s="37">
        <v>1</v>
      </c>
      <c r="S9" s="36">
        <v>0</v>
      </c>
      <c r="T9" s="36">
        <f t="shared" si="0"/>
        <v>642995.97858</v>
      </c>
      <c r="U9" s="36">
        <f t="shared" si="3"/>
        <v>17731.486935000004</v>
      </c>
      <c r="V9" s="36">
        <f t="shared" si="1"/>
        <v>3133.0488440000004</v>
      </c>
      <c r="W9" s="36">
        <f t="shared" si="2"/>
        <v>0</v>
      </c>
      <c r="X9" s="36">
        <f t="shared" si="4"/>
        <v>663860.51435900002</v>
      </c>
      <c r="Y9" t="s">
        <v>2633</v>
      </c>
    </row>
    <row r="10" spans="1:29" ht="14.4" x14ac:dyDescent="0.3">
      <c r="A10">
        <v>2017</v>
      </c>
      <c r="B10">
        <v>2397</v>
      </c>
      <c r="C10" t="s">
        <v>244</v>
      </c>
      <c r="D10" t="s">
        <v>247</v>
      </c>
      <c r="E10" t="s">
        <v>230</v>
      </c>
      <c r="F10">
        <v>115.893</v>
      </c>
      <c r="G10" t="s">
        <v>241</v>
      </c>
      <c r="H10" t="s">
        <v>246</v>
      </c>
      <c r="I10">
        <v>8202</v>
      </c>
      <c r="J10">
        <v>38431</v>
      </c>
      <c r="K10">
        <v>1</v>
      </c>
      <c r="L10">
        <v>1</v>
      </c>
      <c r="M10">
        <v>1</v>
      </c>
      <c r="N10" s="36">
        <v>110.16200000000001</v>
      </c>
      <c r="O10" s="36">
        <v>460.72199999999998</v>
      </c>
      <c r="P10" s="36">
        <v>271.21899999999999</v>
      </c>
      <c r="Q10" s="36">
        <v>222121.19</v>
      </c>
      <c r="R10" s="37">
        <v>1</v>
      </c>
      <c r="S10" s="36">
        <v>0</v>
      </c>
      <c r="T10" s="36">
        <f t="shared" si="0"/>
        <v>381027.22398000007</v>
      </c>
      <c r="U10" s="36">
        <f t="shared" si="3"/>
        <v>44265.017955000003</v>
      </c>
      <c r="V10" s="36">
        <f t="shared" si="1"/>
        <v>10423.217389000001</v>
      </c>
      <c r="W10" s="36">
        <f t="shared" si="2"/>
        <v>0</v>
      </c>
      <c r="X10" s="36">
        <f t="shared" si="4"/>
        <v>435715.45932400005</v>
      </c>
      <c r="Y10" t="s">
        <v>2633</v>
      </c>
    </row>
    <row r="11" spans="1:29" ht="14.4" x14ac:dyDescent="0.3">
      <c r="A11">
        <v>2017</v>
      </c>
      <c r="B11">
        <v>2397</v>
      </c>
      <c r="C11" t="s">
        <v>244</v>
      </c>
      <c r="D11" t="s">
        <v>248</v>
      </c>
      <c r="E11" t="s">
        <v>230</v>
      </c>
      <c r="F11">
        <v>207.75200000000001</v>
      </c>
      <c r="G11" t="s">
        <v>241</v>
      </c>
      <c r="H11" t="s">
        <v>246</v>
      </c>
      <c r="I11">
        <v>8202</v>
      </c>
      <c r="J11">
        <v>38431</v>
      </c>
      <c r="K11">
        <v>1</v>
      </c>
      <c r="L11">
        <v>1</v>
      </c>
      <c r="M11">
        <v>1</v>
      </c>
      <c r="N11" s="36">
        <v>0</v>
      </c>
      <c r="O11" s="36">
        <v>0</v>
      </c>
      <c r="P11" s="36">
        <v>0</v>
      </c>
      <c r="Q11" s="36">
        <v>0</v>
      </c>
      <c r="R11" s="37">
        <v>1</v>
      </c>
      <c r="S11" s="36">
        <v>0</v>
      </c>
      <c r="T11" s="36">
        <f t="shared" si="0"/>
        <v>0</v>
      </c>
      <c r="U11" s="36">
        <f t="shared" si="3"/>
        <v>0</v>
      </c>
      <c r="V11" s="36">
        <f t="shared" si="1"/>
        <v>0</v>
      </c>
      <c r="W11" s="36">
        <f t="shared" si="2"/>
        <v>0</v>
      </c>
      <c r="X11" s="36">
        <f t="shared" si="4"/>
        <v>0</v>
      </c>
      <c r="Y11" t="s">
        <v>2633</v>
      </c>
    </row>
    <row r="12" spans="1:29" ht="14.4" x14ac:dyDescent="0.3">
      <c r="A12">
        <v>2017</v>
      </c>
      <c r="B12">
        <v>2397</v>
      </c>
      <c r="C12" t="s">
        <v>244</v>
      </c>
      <c r="D12" t="s">
        <v>249</v>
      </c>
      <c r="E12" t="s">
        <v>230</v>
      </c>
      <c r="F12">
        <v>194.31200000000001</v>
      </c>
      <c r="G12" t="s">
        <v>241</v>
      </c>
      <c r="H12" t="s">
        <v>246</v>
      </c>
      <c r="I12">
        <v>8202</v>
      </c>
      <c r="J12">
        <v>38431</v>
      </c>
      <c r="K12">
        <v>1</v>
      </c>
      <c r="L12">
        <v>1</v>
      </c>
      <c r="M12">
        <v>1</v>
      </c>
      <c r="N12" s="36">
        <v>271.45800000000003</v>
      </c>
      <c r="O12" s="36">
        <v>851.41200000000003</v>
      </c>
      <c r="P12" s="36">
        <v>57.23</v>
      </c>
      <c r="Q12" s="36">
        <v>379329.97</v>
      </c>
      <c r="R12" s="37">
        <v>1</v>
      </c>
      <c r="S12" s="36">
        <v>0</v>
      </c>
      <c r="T12" s="36">
        <f t="shared" si="0"/>
        <v>938916.21582000016</v>
      </c>
      <c r="U12" s="36">
        <f t="shared" si="3"/>
        <v>81801.536430000022</v>
      </c>
      <c r="V12" s="36">
        <f t="shared" si="1"/>
        <v>2199.4061300000003</v>
      </c>
      <c r="W12" s="36">
        <f t="shared" si="2"/>
        <v>0</v>
      </c>
      <c r="X12" s="36">
        <f t="shared" si="4"/>
        <v>1022917.1583800002</v>
      </c>
      <c r="Y12" t="s">
        <v>2633</v>
      </c>
    </row>
    <row r="13" spans="1:29" ht="14.4" x14ac:dyDescent="0.3">
      <c r="A13">
        <v>2017</v>
      </c>
      <c r="B13">
        <v>2397</v>
      </c>
      <c r="C13" t="s">
        <v>244</v>
      </c>
      <c r="D13" t="s">
        <v>250</v>
      </c>
      <c r="E13" t="s">
        <v>230</v>
      </c>
      <c r="F13">
        <v>158.309</v>
      </c>
      <c r="G13" t="s">
        <v>241</v>
      </c>
      <c r="H13" t="s">
        <v>246</v>
      </c>
      <c r="I13">
        <v>8202</v>
      </c>
      <c r="J13">
        <v>38431</v>
      </c>
      <c r="K13">
        <v>1</v>
      </c>
      <c r="L13">
        <v>1</v>
      </c>
      <c r="M13">
        <v>1</v>
      </c>
      <c r="N13" s="36">
        <v>307.09699999999998</v>
      </c>
      <c r="O13" s="36">
        <v>213.09899999999999</v>
      </c>
      <c r="P13" s="36">
        <v>53.015999999999998</v>
      </c>
      <c r="Q13" s="36">
        <v>110631.55</v>
      </c>
      <c r="R13" s="37">
        <v>1</v>
      </c>
      <c r="S13" s="36">
        <v>0</v>
      </c>
      <c r="T13" s="36">
        <f t="shared" si="0"/>
        <v>1062184.03263</v>
      </c>
      <c r="U13" s="36">
        <f t="shared" si="3"/>
        <v>20474.0191725</v>
      </c>
      <c r="V13" s="36">
        <f t="shared" si="1"/>
        <v>2037.4578960000001</v>
      </c>
      <c r="W13" s="36">
        <f t="shared" si="2"/>
        <v>0</v>
      </c>
      <c r="X13" s="36">
        <f t="shared" si="4"/>
        <v>1084695.5096984999</v>
      </c>
      <c r="Y13" t="s">
        <v>2633</v>
      </c>
    </row>
    <row r="14" spans="1:29" ht="14.4" x14ac:dyDescent="0.3">
      <c r="A14">
        <v>2017</v>
      </c>
      <c r="B14">
        <v>2397</v>
      </c>
      <c r="C14" t="s">
        <v>244</v>
      </c>
      <c r="D14" t="s">
        <v>251</v>
      </c>
      <c r="E14" t="s">
        <v>230</v>
      </c>
      <c r="F14">
        <v>477.18099999999998</v>
      </c>
      <c r="G14" t="s">
        <v>241</v>
      </c>
      <c r="H14" t="s">
        <v>246</v>
      </c>
      <c r="I14">
        <v>8202</v>
      </c>
      <c r="J14">
        <v>38431</v>
      </c>
      <c r="K14">
        <v>1</v>
      </c>
      <c r="L14">
        <v>1</v>
      </c>
      <c r="M14">
        <v>1</v>
      </c>
      <c r="N14" s="36">
        <v>156.70099999999999</v>
      </c>
      <c r="O14" s="36">
        <v>441.46100000000001</v>
      </c>
      <c r="P14" s="36">
        <v>144.90899999999999</v>
      </c>
      <c r="Q14" s="36">
        <v>187149</v>
      </c>
      <c r="R14" s="37">
        <v>1</v>
      </c>
      <c r="S14" s="36">
        <v>0</v>
      </c>
      <c r="T14" s="36">
        <f t="shared" si="0"/>
        <v>541995.85178999999</v>
      </c>
      <c r="U14" s="36">
        <f t="shared" si="3"/>
        <v>42414.469227500005</v>
      </c>
      <c r="V14" s="36">
        <f t="shared" si="1"/>
        <v>5568.9977790000003</v>
      </c>
      <c r="W14" s="36">
        <f t="shared" si="2"/>
        <v>0</v>
      </c>
      <c r="X14" s="36">
        <f t="shared" si="4"/>
        <v>589979.31879649998</v>
      </c>
      <c r="Y14" t="s">
        <v>2633</v>
      </c>
    </row>
    <row r="15" spans="1:29" ht="14.4" x14ac:dyDescent="0.3">
      <c r="A15">
        <v>2017</v>
      </c>
      <c r="B15">
        <v>2549</v>
      </c>
      <c r="C15" t="s">
        <v>252</v>
      </c>
      <c r="D15" t="s">
        <v>253</v>
      </c>
      <c r="E15" t="s">
        <v>230</v>
      </c>
      <c r="F15">
        <v>31.722999999999999</v>
      </c>
      <c r="G15" t="s">
        <v>231</v>
      </c>
      <c r="H15" t="s">
        <v>254</v>
      </c>
      <c r="I15">
        <v>8305</v>
      </c>
      <c r="J15">
        <v>30465</v>
      </c>
      <c r="K15">
        <v>1</v>
      </c>
      <c r="L15">
        <v>1</v>
      </c>
      <c r="M15">
        <v>1</v>
      </c>
      <c r="N15" s="36">
        <v>28.344999999999999</v>
      </c>
      <c r="O15" s="36">
        <v>27.681000000000001</v>
      </c>
      <c r="P15" s="36">
        <v>1.476</v>
      </c>
      <c r="Q15" s="36">
        <v>38017</v>
      </c>
      <c r="R15" s="37">
        <v>1</v>
      </c>
      <c r="S15" s="36">
        <v>0</v>
      </c>
      <c r="T15" s="36">
        <f t="shared" si="0"/>
        <v>77717.738249999995</v>
      </c>
      <c r="U15" s="36">
        <f t="shared" si="3"/>
        <v>2108.2541625000003</v>
      </c>
      <c r="V15" s="36">
        <f t="shared" si="1"/>
        <v>44.966340000000002</v>
      </c>
      <c r="W15" s="36">
        <f t="shared" si="2"/>
        <v>0</v>
      </c>
      <c r="X15" s="36">
        <f t="shared" si="4"/>
        <v>79870.958752499995</v>
      </c>
      <c r="Y15" t="s">
        <v>2633</v>
      </c>
    </row>
    <row r="16" spans="1:29" ht="14.4" x14ac:dyDescent="0.3">
      <c r="A16">
        <v>2017</v>
      </c>
      <c r="B16">
        <v>2549</v>
      </c>
      <c r="C16" t="s">
        <v>252</v>
      </c>
      <c r="D16" t="s">
        <v>255</v>
      </c>
      <c r="E16" t="s">
        <v>230</v>
      </c>
      <c r="F16">
        <v>31.722999999999999</v>
      </c>
      <c r="G16" t="s">
        <v>231</v>
      </c>
      <c r="H16" t="s">
        <v>254</v>
      </c>
      <c r="I16">
        <v>8305</v>
      </c>
      <c r="J16">
        <v>30465</v>
      </c>
      <c r="K16">
        <v>1</v>
      </c>
      <c r="L16">
        <v>1</v>
      </c>
      <c r="M16">
        <v>1</v>
      </c>
      <c r="N16" s="36">
        <v>44.258000000000003</v>
      </c>
      <c r="O16" s="36">
        <v>43.220999999999997</v>
      </c>
      <c r="P16" s="36">
        <v>2.3050000000000002</v>
      </c>
      <c r="Q16" s="36">
        <v>59357</v>
      </c>
      <c r="R16" s="37">
        <v>1</v>
      </c>
      <c r="S16" s="36">
        <v>0</v>
      </c>
      <c r="T16" s="36">
        <f t="shared" si="0"/>
        <v>121348.79730000001</v>
      </c>
      <c r="U16" s="36">
        <f t="shared" si="3"/>
        <v>3291.8194125</v>
      </c>
      <c r="V16" s="36">
        <f t="shared" si="1"/>
        <v>70.22182500000001</v>
      </c>
      <c r="W16" s="36">
        <f t="shared" si="2"/>
        <v>0</v>
      </c>
      <c r="X16" s="36">
        <f t="shared" si="4"/>
        <v>124710.83853750001</v>
      </c>
      <c r="Y16" t="s">
        <v>2633</v>
      </c>
    </row>
    <row r="17" spans="1:25" ht="14.4" x14ac:dyDescent="0.3">
      <c r="A17">
        <v>2017</v>
      </c>
      <c r="B17">
        <v>2886</v>
      </c>
      <c r="C17" t="s">
        <v>256</v>
      </c>
      <c r="D17" t="s">
        <v>257</v>
      </c>
      <c r="E17" t="s">
        <v>258</v>
      </c>
      <c r="F17">
        <v>42.765999999999998</v>
      </c>
      <c r="G17" t="s">
        <v>231</v>
      </c>
      <c r="H17" t="s">
        <v>259</v>
      </c>
      <c r="I17">
        <v>7408</v>
      </c>
      <c r="J17">
        <v>18383</v>
      </c>
      <c r="K17">
        <v>1</v>
      </c>
      <c r="L17">
        <v>1</v>
      </c>
      <c r="M17">
        <v>1</v>
      </c>
      <c r="N17" s="36">
        <v>22.902999999999999</v>
      </c>
      <c r="O17" s="36">
        <v>33.841000000000001</v>
      </c>
      <c r="P17" s="36">
        <v>347.93599999999998</v>
      </c>
      <c r="Q17" s="36">
        <v>15469.065000000001</v>
      </c>
      <c r="R17" s="37">
        <v>0</v>
      </c>
      <c r="S17" s="36">
        <v>15469.065000000001</v>
      </c>
      <c r="T17" s="36">
        <f t="shared" si="0"/>
        <v>37892.326410000001</v>
      </c>
      <c r="U17" s="36">
        <f t="shared" si="3"/>
        <v>1555.2477575000005</v>
      </c>
      <c r="V17" s="36">
        <f t="shared" si="1"/>
        <v>6396.1074880000006</v>
      </c>
      <c r="W17" s="36">
        <f t="shared" si="2"/>
        <v>77345.324999999997</v>
      </c>
      <c r="X17" s="36">
        <f t="shared" si="4"/>
        <v>123189.00665550001</v>
      </c>
      <c r="Y17" t="s">
        <v>1088</v>
      </c>
    </row>
    <row r="18" spans="1:25" ht="14.4" x14ac:dyDescent="0.3">
      <c r="A18">
        <v>2017</v>
      </c>
      <c r="B18">
        <v>2886</v>
      </c>
      <c r="C18" t="s">
        <v>256</v>
      </c>
      <c r="D18" t="s">
        <v>260</v>
      </c>
      <c r="E18" t="s">
        <v>258</v>
      </c>
      <c r="F18">
        <v>42.765999999999998</v>
      </c>
      <c r="G18" t="s">
        <v>231</v>
      </c>
      <c r="H18" t="s">
        <v>259</v>
      </c>
      <c r="I18">
        <v>7408</v>
      </c>
      <c r="J18">
        <v>18383</v>
      </c>
      <c r="K18">
        <v>1</v>
      </c>
      <c r="L18">
        <v>1</v>
      </c>
      <c r="M18">
        <v>1</v>
      </c>
      <c r="N18" s="36">
        <v>14.815</v>
      </c>
      <c r="O18" s="36">
        <v>18.777999999999999</v>
      </c>
      <c r="P18" s="36">
        <v>206.70099999999999</v>
      </c>
      <c r="Q18" s="36">
        <v>8583.4879999999994</v>
      </c>
      <c r="R18" s="37">
        <v>0</v>
      </c>
      <c r="S18" s="36">
        <v>8583.4879999999994</v>
      </c>
      <c r="T18" s="36">
        <f t="shared" si="0"/>
        <v>24510.973050000004</v>
      </c>
      <c r="U18" s="36">
        <f t="shared" si="3"/>
        <v>862.98993500000017</v>
      </c>
      <c r="V18" s="36">
        <f t="shared" si="1"/>
        <v>3799.7844830000004</v>
      </c>
      <c r="W18" s="36">
        <f t="shared" si="2"/>
        <v>42917.439999999995</v>
      </c>
      <c r="X18" s="36">
        <f t="shared" si="4"/>
        <v>72091.187468000004</v>
      </c>
      <c r="Y18" t="s">
        <v>1088</v>
      </c>
    </row>
    <row r="19" spans="1:25" ht="14.4" x14ac:dyDescent="0.3">
      <c r="A19">
        <v>2017</v>
      </c>
      <c r="B19">
        <v>2897</v>
      </c>
      <c r="C19" t="s">
        <v>261</v>
      </c>
      <c r="D19" t="s">
        <v>262</v>
      </c>
      <c r="E19" t="s">
        <v>258</v>
      </c>
      <c r="F19">
        <v>53.640999999999998</v>
      </c>
      <c r="G19" t="s">
        <v>231</v>
      </c>
      <c r="H19" t="s">
        <v>263</v>
      </c>
      <c r="I19">
        <v>13201</v>
      </c>
      <c r="J19">
        <v>625553</v>
      </c>
      <c r="K19">
        <v>1.2</v>
      </c>
      <c r="L19">
        <v>1.1000000000000001</v>
      </c>
      <c r="M19">
        <v>1</v>
      </c>
      <c r="N19" s="36">
        <v>6.0999999999999999E-2</v>
      </c>
      <c r="O19" s="36">
        <v>2.1509999999999998</v>
      </c>
      <c r="P19" s="36">
        <v>1E-3</v>
      </c>
      <c r="Q19" s="36">
        <v>1216.8699999999999</v>
      </c>
      <c r="R19" s="37">
        <v>0</v>
      </c>
      <c r="S19" s="36">
        <v>1216.8699999999999</v>
      </c>
      <c r="T19" s="36">
        <f t="shared" si="0"/>
        <v>4121.1431640000001</v>
      </c>
      <c r="U19" s="36">
        <f t="shared" si="3"/>
        <v>3700.3023832500007</v>
      </c>
      <c r="V19" s="36">
        <f t="shared" si="1"/>
        <v>0.62555300000000003</v>
      </c>
      <c r="W19" s="36">
        <f t="shared" si="2"/>
        <v>6084.3499999999995</v>
      </c>
      <c r="X19" s="36">
        <f t="shared" si="4"/>
        <v>13906.421100250001</v>
      </c>
      <c r="Y19" t="s">
        <v>2634</v>
      </c>
    </row>
    <row r="20" spans="1:25" ht="14.4" x14ac:dyDescent="0.3">
      <c r="A20">
        <v>2017</v>
      </c>
      <c r="B20">
        <v>2897</v>
      </c>
      <c r="C20" t="s">
        <v>261</v>
      </c>
      <c r="D20" t="s">
        <v>264</v>
      </c>
      <c r="E20" t="s">
        <v>265</v>
      </c>
      <c r="F20">
        <v>97.831000000000003</v>
      </c>
      <c r="G20" t="s">
        <v>231</v>
      </c>
      <c r="H20" t="s">
        <v>263</v>
      </c>
      <c r="I20">
        <v>13201</v>
      </c>
      <c r="J20">
        <v>625553</v>
      </c>
      <c r="K20">
        <v>1.2</v>
      </c>
      <c r="L20">
        <v>1.1000000000000001</v>
      </c>
      <c r="M20">
        <v>1</v>
      </c>
      <c r="N20" s="36">
        <v>1.5620000000000001</v>
      </c>
      <c r="O20" s="36">
        <v>43.906999999999996</v>
      </c>
      <c r="P20" s="36">
        <v>2.5720000000000001</v>
      </c>
      <c r="Q20" s="36">
        <v>24718.28</v>
      </c>
      <c r="R20" s="37">
        <v>0</v>
      </c>
      <c r="S20" s="36">
        <v>24718.28</v>
      </c>
      <c r="T20" s="36">
        <f t="shared" si="0"/>
        <v>105528.28888800001</v>
      </c>
      <c r="U20" s="36">
        <f t="shared" si="3"/>
        <v>75531.927820250014</v>
      </c>
      <c r="V20" s="36">
        <f t="shared" si="1"/>
        <v>1608.9223160000001</v>
      </c>
      <c r="W20" s="36">
        <f t="shared" si="2"/>
        <v>123591.4</v>
      </c>
      <c r="X20" s="36">
        <f t="shared" si="4"/>
        <v>306260.53902425</v>
      </c>
      <c r="Y20" t="s">
        <v>2634</v>
      </c>
    </row>
    <row r="21" spans="1:25" ht="14.4" x14ac:dyDescent="0.3">
      <c r="A21">
        <v>2017</v>
      </c>
      <c r="B21">
        <v>2897</v>
      </c>
      <c r="C21" t="s">
        <v>261</v>
      </c>
      <c r="D21" t="s">
        <v>266</v>
      </c>
      <c r="E21" t="s">
        <v>265</v>
      </c>
      <c r="F21">
        <v>73.626999999999995</v>
      </c>
      <c r="G21" t="s">
        <v>231</v>
      </c>
      <c r="H21" t="s">
        <v>263</v>
      </c>
      <c r="I21">
        <v>13201</v>
      </c>
      <c r="J21">
        <v>625553</v>
      </c>
      <c r="K21">
        <v>1.2</v>
      </c>
      <c r="L21">
        <v>1.1000000000000001</v>
      </c>
      <c r="M21">
        <v>1</v>
      </c>
      <c r="N21" s="36">
        <v>0.41</v>
      </c>
      <c r="O21" s="36">
        <v>2.3279999999999998</v>
      </c>
      <c r="P21" s="36">
        <v>0.28799999999999998</v>
      </c>
      <c r="Q21" s="36">
        <v>2771.194</v>
      </c>
      <c r="R21" s="37">
        <v>0</v>
      </c>
      <c r="S21" s="36">
        <v>2771.194</v>
      </c>
      <c r="T21" s="36">
        <f t="shared" si="0"/>
        <v>27699.486839999998</v>
      </c>
      <c r="U21" s="36">
        <f t="shared" si="3"/>
        <v>4004.7903060000012</v>
      </c>
      <c r="V21" s="36">
        <f t="shared" si="1"/>
        <v>180.15926399999998</v>
      </c>
      <c r="W21" s="36">
        <f t="shared" si="2"/>
        <v>13855.97</v>
      </c>
      <c r="X21" s="36">
        <f t="shared" si="4"/>
        <v>45740.406410000003</v>
      </c>
      <c r="Y21" t="s">
        <v>2634</v>
      </c>
    </row>
    <row r="22" spans="1:25" ht="14.4" x14ac:dyDescent="0.3">
      <c r="A22">
        <v>2017</v>
      </c>
      <c r="B22">
        <v>2897</v>
      </c>
      <c r="C22" t="s">
        <v>261</v>
      </c>
      <c r="D22" t="s">
        <v>267</v>
      </c>
      <c r="E22" t="s">
        <v>265</v>
      </c>
      <c r="F22">
        <v>210.15600000000001</v>
      </c>
      <c r="G22" t="s">
        <v>231</v>
      </c>
      <c r="H22" t="s">
        <v>263</v>
      </c>
      <c r="I22">
        <v>13201</v>
      </c>
      <c r="J22">
        <v>625553</v>
      </c>
      <c r="K22">
        <v>1.2</v>
      </c>
      <c r="L22">
        <v>1.1000000000000001</v>
      </c>
      <c r="M22">
        <v>1</v>
      </c>
      <c r="N22" s="36">
        <v>5.5419999999999998</v>
      </c>
      <c r="O22" s="36">
        <v>82.087999999999994</v>
      </c>
      <c r="P22" s="36">
        <v>0.89100000000000001</v>
      </c>
      <c r="Q22" s="36">
        <v>167353.364</v>
      </c>
      <c r="R22" s="37">
        <v>0</v>
      </c>
      <c r="S22" s="36">
        <v>167353.364</v>
      </c>
      <c r="T22" s="36">
        <f t="shared" si="0"/>
        <v>374415.99040800001</v>
      </c>
      <c r="U22" s="36">
        <f t="shared" si="3"/>
        <v>141213.58532600003</v>
      </c>
      <c r="V22" s="36">
        <f t="shared" si="1"/>
        <v>557.36772299999996</v>
      </c>
      <c r="W22" s="36">
        <f t="shared" si="2"/>
        <v>836766.82000000007</v>
      </c>
      <c r="X22" s="36">
        <f t="shared" si="4"/>
        <v>1352953.7634570003</v>
      </c>
      <c r="Y22" t="s">
        <v>2634</v>
      </c>
    </row>
    <row r="23" spans="1:25" ht="14.4" x14ac:dyDescent="0.3">
      <c r="A23">
        <v>2017</v>
      </c>
      <c r="B23">
        <v>3006</v>
      </c>
      <c r="C23" t="s">
        <v>268</v>
      </c>
      <c r="D23" t="s">
        <v>269</v>
      </c>
      <c r="E23" t="s">
        <v>265</v>
      </c>
      <c r="F23">
        <v>36.656999999999996</v>
      </c>
      <c r="G23" t="s">
        <v>270</v>
      </c>
      <c r="H23" t="s">
        <v>271</v>
      </c>
      <c r="I23">
        <v>7308</v>
      </c>
      <c r="J23">
        <v>28661</v>
      </c>
      <c r="K23">
        <v>1.2</v>
      </c>
      <c r="L23">
        <v>1</v>
      </c>
      <c r="M23">
        <v>1</v>
      </c>
      <c r="N23" s="36">
        <v>8.452</v>
      </c>
      <c r="O23" s="36">
        <v>31.567</v>
      </c>
      <c r="P23" s="36">
        <v>110.393</v>
      </c>
      <c r="Q23" s="36">
        <v>14429.598</v>
      </c>
      <c r="R23" s="37">
        <v>0</v>
      </c>
      <c r="S23" s="36">
        <v>14429.598</v>
      </c>
      <c r="T23" s="36">
        <f t="shared" si="0"/>
        <v>26162.219376000001</v>
      </c>
      <c r="U23" s="36">
        <f t="shared" si="3"/>
        <v>2261.8544675000007</v>
      </c>
      <c r="V23" s="36">
        <f t="shared" si="1"/>
        <v>3163.9737730000006</v>
      </c>
      <c r="W23" s="36">
        <f t="shared" si="2"/>
        <v>72147.990000000005</v>
      </c>
      <c r="X23" s="36">
        <f t="shared" si="4"/>
        <v>103736.03761650001</v>
      </c>
      <c r="Y23" t="s">
        <v>1088</v>
      </c>
    </row>
    <row r="24" spans="1:25" ht="14.4" x14ac:dyDescent="0.3">
      <c r="A24">
        <v>2017</v>
      </c>
      <c r="B24">
        <v>3006</v>
      </c>
      <c r="C24" t="s">
        <v>268</v>
      </c>
      <c r="D24" t="s">
        <v>272</v>
      </c>
      <c r="E24" t="s">
        <v>265</v>
      </c>
      <c r="F24">
        <v>42.765999999999998</v>
      </c>
      <c r="G24" t="s">
        <v>270</v>
      </c>
      <c r="H24" t="s">
        <v>271</v>
      </c>
      <c r="I24">
        <v>7308</v>
      </c>
      <c r="J24">
        <v>28661</v>
      </c>
      <c r="K24">
        <v>1.2</v>
      </c>
      <c r="L24">
        <v>1</v>
      </c>
      <c r="M24">
        <v>1</v>
      </c>
      <c r="N24" s="36">
        <v>2.84</v>
      </c>
      <c r="O24" s="36">
        <v>21.010999999999999</v>
      </c>
      <c r="P24" s="36">
        <v>24.675999999999998</v>
      </c>
      <c r="Q24" s="36">
        <v>20211.062999999998</v>
      </c>
      <c r="R24" s="37">
        <v>0</v>
      </c>
      <c r="S24" s="36">
        <v>20211.062999999998</v>
      </c>
      <c r="T24" s="36">
        <f t="shared" si="0"/>
        <v>8790.9019199999984</v>
      </c>
      <c r="U24" s="36">
        <f t="shared" si="3"/>
        <v>1505.4906775000004</v>
      </c>
      <c r="V24" s="36">
        <f t="shared" si="1"/>
        <v>707.23883600000011</v>
      </c>
      <c r="W24" s="36">
        <f t="shared" si="2"/>
        <v>101055.31499999999</v>
      </c>
      <c r="X24" s="36">
        <f t="shared" si="4"/>
        <v>112058.94643349998</v>
      </c>
      <c r="Y24" t="s">
        <v>1088</v>
      </c>
    </row>
    <row r="25" spans="1:25" ht="14.4" x14ac:dyDescent="0.3">
      <c r="A25">
        <v>2017</v>
      </c>
      <c r="B25">
        <v>3006</v>
      </c>
      <c r="C25" t="s">
        <v>268</v>
      </c>
      <c r="D25" t="s">
        <v>273</v>
      </c>
      <c r="E25" t="s">
        <v>265</v>
      </c>
      <c r="F25">
        <v>29.324999999999999</v>
      </c>
      <c r="G25" t="s">
        <v>270</v>
      </c>
      <c r="H25" t="s">
        <v>271</v>
      </c>
      <c r="I25">
        <v>7308</v>
      </c>
      <c r="J25">
        <v>28661</v>
      </c>
      <c r="K25">
        <v>1.2</v>
      </c>
      <c r="L25">
        <v>1</v>
      </c>
      <c r="M25">
        <v>1</v>
      </c>
      <c r="N25" s="36">
        <v>6.2080000000000002</v>
      </c>
      <c r="O25" s="36">
        <v>23.19</v>
      </c>
      <c r="P25" s="36">
        <v>81.081000000000003</v>
      </c>
      <c r="Q25" s="36">
        <v>10603.486000000001</v>
      </c>
      <c r="R25" s="37">
        <v>0</v>
      </c>
      <c r="S25" s="36">
        <v>10603.486000000001</v>
      </c>
      <c r="T25" s="36">
        <f t="shared" si="0"/>
        <v>19216.168704</v>
      </c>
      <c r="U25" s="36">
        <f t="shared" si="3"/>
        <v>1661.6214750000006</v>
      </c>
      <c r="V25" s="36">
        <f t="shared" si="1"/>
        <v>2323.8625410000004</v>
      </c>
      <c r="W25" s="36">
        <f t="shared" si="2"/>
        <v>53017.430000000008</v>
      </c>
      <c r="X25" s="36">
        <f t="shared" si="4"/>
        <v>76219.082720000006</v>
      </c>
      <c r="Y25" t="s">
        <v>1088</v>
      </c>
    </row>
    <row r="26" spans="1:25" ht="14.4" x14ac:dyDescent="0.3">
      <c r="A26">
        <v>2017</v>
      </c>
      <c r="B26">
        <v>3006</v>
      </c>
      <c r="C26" t="s">
        <v>268</v>
      </c>
      <c r="D26" t="s">
        <v>274</v>
      </c>
      <c r="E26" t="s">
        <v>265</v>
      </c>
      <c r="F26">
        <v>12.218999999999999</v>
      </c>
      <c r="G26" t="s">
        <v>270</v>
      </c>
      <c r="H26" t="s">
        <v>271</v>
      </c>
      <c r="I26">
        <v>7308</v>
      </c>
      <c r="J26">
        <v>28661</v>
      </c>
      <c r="K26">
        <v>1.2</v>
      </c>
      <c r="L26">
        <v>1</v>
      </c>
      <c r="M26">
        <v>1</v>
      </c>
      <c r="N26" s="36">
        <v>2.0019999999999998</v>
      </c>
      <c r="O26" s="36">
        <v>8.9380000000000006</v>
      </c>
      <c r="P26" s="36">
        <v>24.408999999999999</v>
      </c>
      <c r="Q26" s="36">
        <v>5574.3950000000004</v>
      </c>
      <c r="R26" s="37">
        <v>0</v>
      </c>
      <c r="S26" s="36">
        <v>5574.3950000000004</v>
      </c>
      <c r="T26" s="36">
        <f t="shared" si="0"/>
        <v>6196.9667759999993</v>
      </c>
      <c r="U26" s="36">
        <f t="shared" si="3"/>
        <v>640.43004500000018</v>
      </c>
      <c r="V26" s="36">
        <f t="shared" si="1"/>
        <v>699.58634900000004</v>
      </c>
      <c r="W26" s="36">
        <f t="shared" si="2"/>
        <v>27871.975000000002</v>
      </c>
      <c r="X26" s="36">
        <f t="shared" si="4"/>
        <v>35408.958169999998</v>
      </c>
      <c r="Y26" t="s">
        <v>1088</v>
      </c>
    </row>
    <row r="27" spans="1:25" ht="14.4" x14ac:dyDescent="0.3">
      <c r="A27">
        <v>2017</v>
      </c>
      <c r="B27">
        <v>3006</v>
      </c>
      <c r="C27" t="s">
        <v>268</v>
      </c>
      <c r="D27" t="s">
        <v>275</v>
      </c>
      <c r="E27" t="s">
        <v>265</v>
      </c>
      <c r="F27">
        <v>1.784</v>
      </c>
      <c r="G27" t="s">
        <v>270</v>
      </c>
      <c r="H27" t="s">
        <v>271</v>
      </c>
      <c r="I27">
        <v>7308</v>
      </c>
      <c r="J27">
        <v>28661</v>
      </c>
      <c r="K27">
        <v>1.2</v>
      </c>
      <c r="L27">
        <v>1</v>
      </c>
      <c r="M27">
        <v>1</v>
      </c>
      <c r="N27" s="36">
        <v>0.46500000000000002</v>
      </c>
      <c r="O27" s="36">
        <v>1.978</v>
      </c>
      <c r="P27" s="36">
        <v>5.7859999999999996</v>
      </c>
      <c r="Q27" s="36">
        <v>1150.3720000000001</v>
      </c>
      <c r="R27" s="37">
        <v>0</v>
      </c>
      <c r="S27" s="36">
        <v>1150.3720000000001</v>
      </c>
      <c r="T27" s="36">
        <f t="shared" si="0"/>
        <v>1439.3554200000001</v>
      </c>
      <c r="U27" s="36">
        <f t="shared" si="3"/>
        <v>141.72864500000003</v>
      </c>
      <c r="V27" s="36">
        <f t="shared" si="1"/>
        <v>165.83254600000001</v>
      </c>
      <c r="W27" s="36">
        <f t="shared" si="2"/>
        <v>5751.8600000000006</v>
      </c>
      <c r="X27" s="36">
        <f t="shared" si="4"/>
        <v>7498.7766110000011</v>
      </c>
      <c r="Y27" t="s">
        <v>1088</v>
      </c>
    </row>
    <row r="28" spans="1:25" ht="14.4" x14ac:dyDescent="0.3">
      <c r="A28">
        <v>2017</v>
      </c>
      <c r="B28">
        <v>3006</v>
      </c>
      <c r="C28" t="s">
        <v>268</v>
      </c>
      <c r="D28" t="s">
        <v>276</v>
      </c>
      <c r="E28" t="s">
        <v>265</v>
      </c>
      <c r="F28">
        <v>12.218999999999999</v>
      </c>
      <c r="G28" t="s">
        <v>270</v>
      </c>
      <c r="H28" t="s">
        <v>271</v>
      </c>
      <c r="I28">
        <v>7308</v>
      </c>
      <c r="J28">
        <v>28661</v>
      </c>
      <c r="K28">
        <v>1.2</v>
      </c>
      <c r="L28">
        <v>1</v>
      </c>
      <c r="M28">
        <v>1</v>
      </c>
      <c r="N28" s="36">
        <v>3.8130000000000002</v>
      </c>
      <c r="O28" s="36">
        <v>15.541</v>
      </c>
      <c r="P28" s="36">
        <v>48.26</v>
      </c>
      <c r="Q28" s="36">
        <v>8426.7649999999994</v>
      </c>
      <c r="R28" s="37">
        <v>0</v>
      </c>
      <c r="S28" s="36">
        <v>8426.7649999999994</v>
      </c>
      <c r="T28" s="36">
        <f t="shared" si="0"/>
        <v>11802.714444000001</v>
      </c>
      <c r="U28" s="36">
        <f t="shared" si="3"/>
        <v>1113.5515025000002</v>
      </c>
      <c r="V28" s="36">
        <f t="shared" si="1"/>
        <v>1383.1798600000002</v>
      </c>
      <c r="W28" s="36">
        <f t="shared" si="2"/>
        <v>42133.824999999997</v>
      </c>
      <c r="X28" s="36">
        <f t="shared" si="4"/>
        <v>56433.270806499997</v>
      </c>
      <c r="Y28" t="s">
        <v>1088</v>
      </c>
    </row>
    <row r="29" spans="1:25" ht="14.4" x14ac:dyDescent="0.3">
      <c r="A29">
        <v>2017</v>
      </c>
      <c r="B29">
        <v>3216</v>
      </c>
      <c r="C29" t="s">
        <v>277</v>
      </c>
      <c r="D29" t="s">
        <v>278</v>
      </c>
      <c r="E29" t="s">
        <v>230</v>
      </c>
      <c r="F29">
        <v>529.92700000000002</v>
      </c>
      <c r="G29" t="s">
        <v>241</v>
      </c>
      <c r="H29" t="s">
        <v>279</v>
      </c>
      <c r="I29">
        <v>8304</v>
      </c>
      <c r="J29">
        <v>24083</v>
      </c>
      <c r="K29">
        <v>1</v>
      </c>
      <c r="L29">
        <v>1</v>
      </c>
      <c r="M29">
        <v>1</v>
      </c>
      <c r="N29" s="36">
        <v>1.4239999999999999</v>
      </c>
      <c r="O29" s="36">
        <v>286.69799999999998</v>
      </c>
      <c r="P29" s="36">
        <v>33.811</v>
      </c>
      <c r="Q29" s="36">
        <v>302328.82319999998</v>
      </c>
      <c r="R29" s="37">
        <v>1</v>
      </c>
      <c r="S29" s="36">
        <v>0</v>
      </c>
      <c r="T29" s="36">
        <f t="shared" si="0"/>
        <v>3086.4772800000001</v>
      </c>
      <c r="U29" s="36">
        <f t="shared" si="3"/>
        <v>17261.369835000001</v>
      </c>
      <c r="V29" s="36">
        <f t="shared" si="1"/>
        <v>814.2703130000001</v>
      </c>
      <c r="W29" s="36">
        <f t="shared" si="2"/>
        <v>0</v>
      </c>
      <c r="X29" s="36">
        <f t="shared" si="4"/>
        <v>21162.117428000001</v>
      </c>
      <c r="Y29" t="s">
        <v>2633</v>
      </c>
    </row>
    <row r="30" spans="1:25" ht="14.4" x14ac:dyDescent="0.3">
      <c r="A30">
        <v>2017</v>
      </c>
      <c r="B30">
        <v>3216</v>
      </c>
      <c r="C30" t="s">
        <v>277</v>
      </c>
      <c r="D30" t="s">
        <v>280</v>
      </c>
      <c r="E30" t="s">
        <v>230</v>
      </c>
      <c r="F30">
        <v>437.45100000000002</v>
      </c>
      <c r="G30" t="s">
        <v>241</v>
      </c>
      <c r="H30" t="s">
        <v>279</v>
      </c>
      <c r="I30">
        <v>8304</v>
      </c>
      <c r="J30">
        <v>24083</v>
      </c>
      <c r="K30">
        <v>1</v>
      </c>
      <c r="L30">
        <v>1</v>
      </c>
      <c r="M30">
        <v>1</v>
      </c>
      <c r="N30" s="36">
        <v>3.339</v>
      </c>
      <c r="O30" s="36">
        <v>556.755</v>
      </c>
      <c r="P30" s="36">
        <v>2202.232</v>
      </c>
      <c r="Q30" s="36">
        <v>715165.22510000004</v>
      </c>
      <c r="R30" s="37">
        <v>1</v>
      </c>
      <c r="S30" s="36">
        <v>0</v>
      </c>
      <c r="T30" s="36">
        <f t="shared" si="0"/>
        <v>7237.1823300000005</v>
      </c>
      <c r="U30" s="36">
        <f t="shared" si="3"/>
        <v>33520.826662500003</v>
      </c>
      <c r="V30" s="36">
        <f t="shared" si="1"/>
        <v>53036.353256000002</v>
      </c>
      <c r="W30" s="36">
        <f t="shared" si="2"/>
        <v>0</v>
      </c>
      <c r="X30" s="36">
        <f t="shared" si="4"/>
        <v>93794.362248500009</v>
      </c>
      <c r="Y30" t="s">
        <v>2633</v>
      </c>
    </row>
    <row r="31" spans="1:25" ht="14.4" x14ac:dyDescent="0.3">
      <c r="A31">
        <v>2017</v>
      </c>
      <c r="B31">
        <v>3224</v>
      </c>
      <c r="C31" t="s">
        <v>281</v>
      </c>
      <c r="D31" t="s">
        <v>282</v>
      </c>
      <c r="E31" t="s">
        <v>258</v>
      </c>
      <c r="F31">
        <v>14.54</v>
      </c>
      <c r="G31" t="s">
        <v>283</v>
      </c>
      <c r="H31" t="s">
        <v>284</v>
      </c>
      <c r="I31">
        <v>8102</v>
      </c>
      <c r="J31">
        <v>117423</v>
      </c>
      <c r="K31">
        <v>1.2</v>
      </c>
      <c r="L31">
        <v>1</v>
      </c>
      <c r="M31">
        <v>1</v>
      </c>
      <c r="N31" s="36">
        <v>0.38200000000000001</v>
      </c>
      <c r="O31" s="36">
        <v>5.9480000000000004</v>
      </c>
      <c r="P31" s="36">
        <v>8.32</v>
      </c>
      <c r="Q31" s="36">
        <v>5437.7749999999996</v>
      </c>
      <c r="R31" s="37">
        <v>0</v>
      </c>
      <c r="S31" s="36">
        <v>5437.7749999999996</v>
      </c>
      <c r="T31" s="36">
        <f t="shared" si="0"/>
        <v>4844.4032880000004</v>
      </c>
      <c r="U31" s="36">
        <f t="shared" si="3"/>
        <v>1746.0800100000006</v>
      </c>
      <c r="V31" s="36">
        <f t="shared" si="1"/>
        <v>976.95936000000017</v>
      </c>
      <c r="W31" s="36">
        <f t="shared" si="2"/>
        <v>27188.875</v>
      </c>
      <c r="X31" s="36">
        <f t="shared" si="4"/>
        <v>34756.317658</v>
      </c>
      <c r="Y31" t="s">
        <v>2633</v>
      </c>
    </row>
    <row r="32" spans="1:25" ht="14.4" x14ac:dyDescent="0.3">
      <c r="A32">
        <v>2017</v>
      </c>
      <c r="B32">
        <v>3224</v>
      </c>
      <c r="C32" t="s">
        <v>281</v>
      </c>
      <c r="D32" t="s">
        <v>285</v>
      </c>
      <c r="E32" t="s">
        <v>258</v>
      </c>
      <c r="F32">
        <v>14.54</v>
      </c>
      <c r="G32" t="s">
        <v>283</v>
      </c>
      <c r="H32" t="s">
        <v>284</v>
      </c>
      <c r="I32">
        <v>8102</v>
      </c>
      <c r="J32">
        <v>117423</v>
      </c>
      <c r="K32">
        <v>1.2</v>
      </c>
      <c r="L32">
        <v>1</v>
      </c>
      <c r="M32">
        <v>1</v>
      </c>
      <c r="N32" s="36">
        <v>0.25800000000000001</v>
      </c>
      <c r="O32" s="36">
        <v>4.0149999999999997</v>
      </c>
      <c r="P32" s="36">
        <v>5.617</v>
      </c>
      <c r="Q32" s="36">
        <v>3671.1950000000002</v>
      </c>
      <c r="R32" s="37">
        <v>0</v>
      </c>
      <c r="S32" s="36">
        <v>3671.1950000000002</v>
      </c>
      <c r="T32" s="36">
        <f t="shared" si="0"/>
        <v>3271.8744720000004</v>
      </c>
      <c r="U32" s="36">
        <f t="shared" si="3"/>
        <v>1178.6333625000002</v>
      </c>
      <c r="V32" s="36">
        <f t="shared" si="1"/>
        <v>659.56499100000008</v>
      </c>
      <c r="W32" s="36">
        <f t="shared" si="2"/>
        <v>18355.975000000002</v>
      </c>
      <c r="X32" s="36">
        <f t="shared" si="4"/>
        <v>23466.047825500002</v>
      </c>
      <c r="Y32" t="s">
        <v>2633</v>
      </c>
    </row>
    <row r="33" spans="1:25" ht="14.4" x14ac:dyDescent="0.3">
      <c r="A33">
        <v>2017</v>
      </c>
      <c r="B33">
        <v>3224</v>
      </c>
      <c r="C33" t="s">
        <v>281</v>
      </c>
      <c r="D33" t="s">
        <v>286</v>
      </c>
      <c r="E33" t="s">
        <v>258</v>
      </c>
      <c r="F33">
        <v>19.170999999999999</v>
      </c>
      <c r="G33" t="s">
        <v>283</v>
      </c>
      <c r="H33" t="s">
        <v>284</v>
      </c>
      <c r="I33">
        <v>8102</v>
      </c>
      <c r="J33">
        <v>117423</v>
      </c>
      <c r="K33">
        <v>1.2</v>
      </c>
      <c r="L33">
        <v>1</v>
      </c>
      <c r="M33">
        <v>1</v>
      </c>
      <c r="N33" s="36">
        <v>2.266</v>
      </c>
      <c r="O33" s="36">
        <v>8.4659999999999993</v>
      </c>
      <c r="P33" s="36">
        <v>29.608000000000001</v>
      </c>
      <c r="Q33" s="36">
        <v>3870.123</v>
      </c>
      <c r="R33" s="37">
        <v>0</v>
      </c>
      <c r="S33" s="36">
        <v>3870.123</v>
      </c>
      <c r="T33" s="36">
        <f t="shared" si="0"/>
        <v>28736.695944000003</v>
      </c>
      <c r="U33" s="36">
        <f t="shared" si="3"/>
        <v>2485.2577950000004</v>
      </c>
      <c r="V33" s="36">
        <f t="shared" si="1"/>
        <v>3476.6601840000008</v>
      </c>
      <c r="W33" s="36">
        <f t="shared" si="2"/>
        <v>19350.615000000002</v>
      </c>
      <c r="X33" s="36">
        <f t="shared" si="4"/>
        <v>54049.228923000002</v>
      </c>
      <c r="Y33" t="s">
        <v>2633</v>
      </c>
    </row>
    <row r="34" spans="1:25" ht="14.4" x14ac:dyDescent="0.3">
      <c r="A34">
        <v>2017</v>
      </c>
      <c r="B34">
        <v>3224</v>
      </c>
      <c r="C34" t="s">
        <v>281</v>
      </c>
      <c r="D34" t="s">
        <v>287</v>
      </c>
      <c r="E34" t="s">
        <v>258</v>
      </c>
      <c r="F34">
        <v>25.734999999999999</v>
      </c>
      <c r="G34" t="s">
        <v>283</v>
      </c>
      <c r="H34" t="s">
        <v>284</v>
      </c>
      <c r="I34">
        <v>8102</v>
      </c>
      <c r="J34">
        <v>117423</v>
      </c>
      <c r="K34">
        <v>1.2</v>
      </c>
      <c r="L34">
        <v>1</v>
      </c>
      <c r="M34">
        <v>1</v>
      </c>
      <c r="N34" s="36">
        <v>4.17</v>
      </c>
      <c r="O34" s="36">
        <v>15.576000000000001</v>
      </c>
      <c r="P34" s="36">
        <v>54.470999999999997</v>
      </c>
      <c r="Q34" s="36">
        <v>7119.95</v>
      </c>
      <c r="R34" s="37">
        <v>0</v>
      </c>
      <c r="S34" s="36">
        <v>7119.95</v>
      </c>
      <c r="T34" s="36">
        <f t="shared" si="0"/>
        <v>52882.622280000003</v>
      </c>
      <c r="U34" s="36">
        <f t="shared" si="3"/>
        <v>4572.4516200000007</v>
      </c>
      <c r="V34" s="36">
        <f t="shared" si="1"/>
        <v>6396.1482330000008</v>
      </c>
      <c r="W34" s="36">
        <f t="shared" si="2"/>
        <v>35599.75</v>
      </c>
      <c r="X34" s="36">
        <f t="shared" si="4"/>
        <v>99450.972133000003</v>
      </c>
      <c r="Y34" t="s">
        <v>2633</v>
      </c>
    </row>
    <row r="35" spans="1:25" ht="14.4" x14ac:dyDescent="0.3">
      <c r="A35">
        <v>2017</v>
      </c>
      <c r="B35">
        <v>3224</v>
      </c>
      <c r="C35" t="s">
        <v>281</v>
      </c>
      <c r="D35" t="s">
        <v>288</v>
      </c>
      <c r="E35" t="s">
        <v>265</v>
      </c>
      <c r="F35">
        <v>10.316000000000001</v>
      </c>
      <c r="G35" t="s">
        <v>283</v>
      </c>
      <c r="H35" t="s">
        <v>284</v>
      </c>
      <c r="I35">
        <v>8102</v>
      </c>
      <c r="J35">
        <v>117423</v>
      </c>
      <c r="K35">
        <v>1.2</v>
      </c>
      <c r="L35">
        <v>1</v>
      </c>
      <c r="M35">
        <v>1</v>
      </c>
      <c r="N35" s="36">
        <v>0</v>
      </c>
      <c r="O35" s="36">
        <v>0</v>
      </c>
      <c r="P35" s="36">
        <v>0</v>
      </c>
      <c r="Q35" s="36">
        <v>0</v>
      </c>
      <c r="R35" s="37">
        <v>0</v>
      </c>
      <c r="S35" s="36">
        <v>0</v>
      </c>
      <c r="T35" s="36">
        <f t="shared" si="0"/>
        <v>0</v>
      </c>
      <c r="U35" s="36">
        <f t="shared" si="3"/>
        <v>0</v>
      </c>
      <c r="V35" s="36">
        <f t="shared" si="1"/>
        <v>0</v>
      </c>
      <c r="W35" s="36">
        <f t="shared" si="2"/>
        <v>0</v>
      </c>
      <c r="X35" s="36">
        <f t="shared" si="4"/>
        <v>0</v>
      </c>
      <c r="Y35" t="s">
        <v>2633</v>
      </c>
    </row>
    <row r="36" spans="1:25" ht="14.4" x14ac:dyDescent="0.3">
      <c r="A36">
        <v>2017</v>
      </c>
      <c r="B36">
        <v>3469</v>
      </c>
      <c r="C36" t="s">
        <v>289</v>
      </c>
      <c r="D36" t="s">
        <v>290</v>
      </c>
      <c r="E36" t="s">
        <v>258</v>
      </c>
      <c r="F36">
        <v>15.590999999999999</v>
      </c>
      <c r="G36" t="s">
        <v>283</v>
      </c>
      <c r="H36" t="s">
        <v>284</v>
      </c>
      <c r="I36">
        <v>8102</v>
      </c>
      <c r="J36">
        <v>117423</v>
      </c>
      <c r="K36">
        <v>1.2</v>
      </c>
      <c r="L36">
        <v>1</v>
      </c>
      <c r="M36">
        <v>1</v>
      </c>
      <c r="N36" s="36">
        <v>2.0059999999999998</v>
      </c>
      <c r="O36" s="36">
        <v>7.4950000000000001</v>
      </c>
      <c r="P36" s="36">
        <v>26.210999999999999</v>
      </c>
      <c r="Q36" s="36">
        <v>3426.17</v>
      </c>
      <c r="R36" s="37">
        <v>0</v>
      </c>
      <c r="S36" s="36">
        <v>3426.17</v>
      </c>
      <c r="T36" s="36">
        <f t="shared" si="0"/>
        <v>25439.458104000001</v>
      </c>
      <c r="U36" s="36">
        <f t="shared" si="3"/>
        <v>2200.2134625000003</v>
      </c>
      <c r="V36" s="36">
        <f t="shared" si="1"/>
        <v>3077.774253</v>
      </c>
      <c r="W36" s="36">
        <f t="shared" si="2"/>
        <v>17130.849999999999</v>
      </c>
      <c r="X36" s="36">
        <f t="shared" si="4"/>
        <v>47848.295819499996</v>
      </c>
      <c r="Y36" t="s">
        <v>2633</v>
      </c>
    </row>
    <row r="37" spans="1:25" ht="14.4" x14ac:dyDescent="0.3">
      <c r="A37">
        <v>2017</v>
      </c>
      <c r="B37">
        <v>3469</v>
      </c>
      <c r="C37" t="s">
        <v>289</v>
      </c>
      <c r="D37" t="s">
        <v>291</v>
      </c>
      <c r="E37" t="s">
        <v>258</v>
      </c>
      <c r="F37">
        <v>20.271000000000001</v>
      </c>
      <c r="G37" t="s">
        <v>283</v>
      </c>
      <c r="H37" t="s">
        <v>284</v>
      </c>
      <c r="I37">
        <v>8102</v>
      </c>
      <c r="J37">
        <v>117423</v>
      </c>
      <c r="K37">
        <v>1.2</v>
      </c>
      <c r="L37">
        <v>1</v>
      </c>
      <c r="M37">
        <v>1</v>
      </c>
      <c r="N37" s="36">
        <v>2.105</v>
      </c>
      <c r="O37" s="36">
        <v>7.8639999999999999</v>
      </c>
      <c r="P37" s="36">
        <v>27.501000000000001</v>
      </c>
      <c r="Q37" s="36">
        <v>3594.6860000000001</v>
      </c>
      <c r="R37" s="37">
        <v>0</v>
      </c>
      <c r="S37" s="36">
        <v>3594.6860000000001</v>
      </c>
      <c r="T37" s="36">
        <f t="shared" si="0"/>
        <v>26694.944820000001</v>
      </c>
      <c r="U37" s="36">
        <f t="shared" si="3"/>
        <v>2308.5361800000005</v>
      </c>
      <c r="V37" s="36">
        <f t="shared" si="1"/>
        <v>3229.2499230000008</v>
      </c>
      <c r="W37" s="36">
        <f t="shared" si="2"/>
        <v>17973.43</v>
      </c>
      <c r="X37" s="36">
        <f t="shared" si="4"/>
        <v>50206.160923000003</v>
      </c>
      <c r="Y37" t="s">
        <v>2633</v>
      </c>
    </row>
    <row r="38" spans="1:25" ht="14.4" x14ac:dyDescent="0.3">
      <c r="A38">
        <v>2017</v>
      </c>
      <c r="B38">
        <v>3469</v>
      </c>
      <c r="C38" t="s">
        <v>289</v>
      </c>
      <c r="D38" t="s">
        <v>292</v>
      </c>
      <c r="E38" t="s">
        <v>258</v>
      </c>
      <c r="F38">
        <v>15.590999999999999</v>
      </c>
      <c r="G38" t="s">
        <v>283</v>
      </c>
      <c r="H38" t="s">
        <v>284</v>
      </c>
      <c r="I38">
        <v>8102</v>
      </c>
      <c r="J38">
        <v>117423</v>
      </c>
      <c r="K38">
        <v>1.2</v>
      </c>
      <c r="L38">
        <v>1</v>
      </c>
      <c r="M38">
        <v>1</v>
      </c>
      <c r="N38" s="36">
        <v>1.6579999999999999</v>
      </c>
      <c r="O38" s="36">
        <v>6.1950000000000003</v>
      </c>
      <c r="P38" s="36">
        <v>21.664999999999999</v>
      </c>
      <c r="Q38" s="36">
        <v>2831.8670000000002</v>
      </c>
      <c r="R38" s="37">
        <v>0</v>
      </c>
      <c r="S38" s="36">
        <v>2831.8670000000002</v>
      </c>
      <c r="T38" s="36">
        <f t="shared" si="0"/>
        <v>21026.232072000003</v>
      </c>
      <c r="U38" s="36">
        <f t="shared" si="3"/>
        <v>1818.5887125000004</v>
      </c>
      <c r="V38" s="36">
        <f t="shared" si="1"/>
        <v>2543.9692950000003</v>
      </c>
      <c r="W38" s="36">
        <f t="shared" si="2"/>
        <v>14159.335000000001</v>
      </c>
      <c r="X38" s="36">
        <f t="shared" si="4"/>
        <v>39548.125079500001</v>
      </c>
      <c r="Y38" t="s">
        <v>2633</v>
      </c>
    </row>
    <row r="39" spans="1:25" ht="14.4" x14ac:dyDescent="0.3">
      <c r="A39">
        <v>2017</v>
      </c>
      <c r="B39">
        <v>3478</v>
      </c>
      <c r="C39" t="s">
        <v>293</v>
      </c>
      <c r="D39" t="s">
        <v>294</v>
      </c>
      <c r="E39" t="s">
        <v>258</v>
      </c>
      <c r="F39">
        <v>5.8650000000000002</v>
      </c>
      <c r="G39" t="s">
        <v>283</v>
      </c>
      <c r="H39" t="s">
        <v>56</v>
      </c>
      <c r="I39">
        <v>1101</v>
      </c>
      <c r="J39">
        <v>200897</v>
      </c>
      <c r="K39">
        <v>1</v>
      </c>
      <c r="L39">
        <v>1</v>
      </c>
      <c r="M39">
        <v>1</v>
      </c>
      <c r="N39" s="36">
        <v>0.4</v>
      </c>
      <c r="O39" s="36">
        <v>1.494</v>
      </c>
      <c r="P39" s="36">
        <v>5.2270000000000003</v>
      </c>
      <c r="Q39" s="36">
        <v>683.33799999999997</v>
      </c>
      <c r="R39" s="37">
        <v>0</v>
      </c>
      <c r="S39" s="36">
        <v>683.33799999999997</v>
      </c>
      <c r="T39" s="36">
        <f t="shared" si="0"/>
        <v>7232.2920000000004</v>
      </c>
      <c r="U39" s="36">
        <f t="shared" si="3"/>
        <v>750.35029500000007</v>
      </c>
      <c r="V39" s="36">
        <f t="shared" si="1"/>
        <v>1050.0886190000001</v>
      </c>
      <c r="W39" s="36">
        <f t="shared" si="2"/>
        <v>3416.6899999999996</v>
      </c>
      <c r="X39" s="36">
        <f t="shared" si="4"/>
        <v>12449.420913999998</v>
      </c>
      <c r="Y39" t="s">
        <v>2635</v>
      </c>
    </row>
    <row r="40" spans="1:25" ht="14.4" x14ac:dyDescent="0.3">
      <c r="A40">
        <v>2017</v>
      </c>
      <c r="B40">
        <v>3478</v>
      </c>
      <c r="C40" t="s">
        <v>293</v>
      </c>
      <c r="D40" t="s">
        <v>295</v>
      </c>
      <c r="E40" t="s">
        <v>258</v>
      </c>
      <c r="F40">
        <v>22.605</v>
      </c>
      <c r="G40" t="s">
        <v>283</v>
      </c>
      <c r="H40" t="s">
        <v>56</v>
      </c>
      <c r="I40">
        <v>1101</v>
      </c>
      <c r="J40">
        <v>200897</v>
      </c>
      <c r="K40">
        <v>1</v>
      </c>
      <c r="L40">
        <v>1</v>
      </c>
      <c r="M40">
        <v>1</v>
      </c>
      <c r="N40" s="36">
        <v>0.95699999999999996</v>
      </c>
      <c r="O40" s="36">
        <v>3.5739999999999998</v>
      </c>
      <c r="P40" s="36">
        <v>12.500999999999999</v>
      </c>
      <c r="Q40" s="36">
        <v>1634.1</v>
      </c>
      <c r="R40" s="37">
        <v>0</v>
      </c>
      <c r="S40" s="36">
        <v>1634.1</v>
      </c>
      <c r="T40" s="36">
        <f t="shared" si="0"/>
        <v>17303.258609999997</v>
      </c>
      <c r="U40" s="36">
        <f t="shared" si="3"/>
        <v>1795.0146950000001</v>
      </c>
      <c r="V40" s="36">
        <f t="shared" si="1"/>
        <v>2511.4133970000003</v>
      </c>
      <c r="W40" s="36">
        <f t="shared" si="2"/>
        <v>8170.5</v>
      </c>
      <c r="X40" s="36">
        <f t="shared" si="4"/>
        <v>29780.186701999999</v>
      </c>
      <c r="Y40" t="s">
        <v>2635</v>
      </c>
    </row>
    <row r="41" spans="1:25" ht="14.4" x14ac:dyDescent="0.3">
      <c r="A41">
        <v>2017</v>
      </c>
      <c r="B41">
        <v>3478</v>
      </c>
      <c r="C41" t="s">
        <v>293</v>
      </c>
      <c r="D41" t="s">
        <v>296</v>
      </c>
      <c r="E41" t="s">
        <v>258</v>
      </c>
      <c r="F41">
        <v>6.72</v>
      </c>
      <c r="G41" t="s">
        <v>283</v>
      </c>
      <c r="H41" t="s">
        <v>56</v>
      </c>
      <c r="I41">
        <v>1101</v>
      </c>
      <c r="J41">
        <v>200897</v>
      </c>
      <c r="K41">
        <v>1</v>
      </c>
      <c r="L41">
        <v>1</v>
      </c>
      <c r="M41">
        <v>1</v>
      </c>
      <c r="N41" s="36">
        <v>0.68700000000000006</v>
      </c>
      <c r="O41" s="36">
        <v>2.5680000000000001</v>
      </c>
      <c r="P41" s="36">
        <v>8.9830000000000005</v>
      </c>
      <c r="Q41" s="36">
        <v>1174.184</v>
      </c>
      <c r="R41" s="37">
        <v>0</v>
      </c>
      <c r="S41" s="36">
        <v>1174.184</v>
      </c>
      <c r="T41" s="36">
        <f t="shared" si="0"/>
        <v>12421.461510000001</v>
      </c>
      <c r="U41" s="36">
        <f t="shared" si="3"/>
        <v>1289.7587400000002</v>
      </c>
      <c r="V41" s="36">
        <f t="shared" si="1"/>
        <v>1804.6577510000002</v>
      </c>
      <c r="W41" s="36">
        <f t="shared" si="2"/>
        <v>5870.92</v>
      </c>
      <c r="X41" s="36">
        <f t="shared" si="4"/>
        <v>21386.798001000003</v>
      </c>
      <c r="Y41" t="s">
        <v>2635</v>
      </c>
    </row>
    <row r="42" spans="1:25" ht="14.4" x14ac:dyDescent="0.3">
      <c r="A42">
        <v>2017</v>
      </c>
      <c r="B42">
        <v>3478</v>
      </c>
      <c r="C42" t="s">
        <v>293</v>
      </c>
      <c r="D42" t="s">
        <v>297</v>
      </c>
      <c r="E42" t="s">
        <v>258</v>
      </c>
      <c r="F42">
        <v>12.585000000000001</v>
      </c>
      <c r="G42" t="s">
        <v>283</v>
      </c>
      <c r="H42" t="s">
        <v>56</v>
      </c>
      <c r="I42">
        <v>1101</v>
      </c>
      <c r="J42">
        <v>200897</v>
      </c>
      <c r="K42">
        <v>1</v>
      </c>
      <c r="L42">
        <v>1</v>
      </c>
      <c r="M42">
        <v>1</v>
      </c>
      <c r="N42" s="36">
        <v>1.4710000000000001</v>
      </c>
      <c r="O42" s="36">
        <v>5.4950000000000001</v>
      </c>
      <c r="P42" s="36">
        <v>19.218</v>
      </c>
      <c r="Q42" s="36">
        <v>2512.0120000000002</v>
      </c>
      <c r="R42" s="37">
        <v>0</v>
      </c>
      <c r="S42" s="36">
        <v>2512.0120000000002</v>
      </c>
      <c r="T42" s="36">
        <f t="shared" si="0"/>
        <v>26596.753830000001</v>
      </c>
      <c r="U42" s="36">
        <f t="shared" si="3"/>
        <v>2759.8225375000002</v>
      </c>
      <c r="V42" s="36">
        <f t="shared" si="1"/>
        <v>3860.8385460000004</v>
      </c>
      <c r="W42" s="36">
        <f t="shared" si="2"/>
        <v>12560.060000000001</v>
      </c>
      <c r="X42" s="36">
        <f t="shared" si="4"/>
        <v>45777.474913500002</v>
      </c>
      <c r="Y42" t="s">
        <v>2635</v>
      </c>
    </row>
    <row r="43" spans="1:25" ht="14.4" x14ac:dyDescent="0.3">
      <c r="A43">
        <v>2017</v>
      </c>
      <c r="B43">
        <v>3478</v>
      </c>
      <c r="C43" t="s">
        <v>293</v>
      </c>
      <c r="D43" t="s">
        <v>298</v>
      </c>
      <c r="E43" t="s">
        <v>258</v>
      </c>
      <c r="F43">
        <v>33.601999999999997</v>
      </c>
      <c r="G43" t="s">
        <v>283</v>
      </c>
      <c r="H43" t="s">
        <v>56</v>
      </c>
      <c r="I43">
        <v>1101</v>
      </c>
      <c r="J43">
        <v>200897</v>
      </c>
      <c r="K43">
        <v>1</v>
      </c>
      <c r="L43">
        <v>1</v>
      </c>
      <c r="M43">
        <v>1</v>
      </c>
      <c r="N43" s="36">
        <v>5.3460000000000001</v>
      </c>
      <c r="O43" s="36">
        <v>19.969000000000001</v>
      </c>
      <c r="P43" s="36">
        <v>69.834000000000003</v>
      </c>
      <c r="Q43" s="36">
        <v>9128.0879999999997</v>
      </c>
      <c r="R43" s="37">
        <v>0</v>
      </c>
      <c r="S43" s="36">
        <v>9128.0879999999997</v>
      </c>
      <c r="T43" s="36">
        <f t="shared" si="0"/>
        <v>96659.582580000002</v>
      </c>
      <c r="U43" s="36">
        <f t="shared" si="3"/>
        <v>10029.280482500002</v>
      </c>
      <c r="V43" s="36">
        <f t="shared" si="1"/>
        <v>14029.441098000001</v>
      </c>
      <c r="W43" s="36">
        <f t="shared" si="2"/>
        <v>45640.44</v>
      </c>
      <c r="X43" s="36">
        <f t="shared" si="4"/>
        <v>166358.74416050001</v>
      </c>
      <c r="Y43" t="s">
        <v>2635</v>
      </c>
    </row>
    <row r="44" spans="1:25" ht="14.4" x14ac:dyDescent="0.3">
      <c r="A44">
        <v>2017</v>
      </c>
      <c r="B44">
        <v>3522</v>
      </c>
      <c r="C44" t="s">
        <v>299</v>
      </c>
      <c r="D44" t="s">
        <v>300</v>
      </c>
      <c r="E44" t="s">
        <v>230</v>
      </c>
      <c r="F44">
        <v>216.58799999999999</v>
      </c>
      <c r="G44" t="s">
        <v>241</v>
      </c>
      <c r="H44" t="s">
        <v>301</v>
      </c>
      <c r="I44">
        <v>8306</v>
      </c>
      <c r="J44">
        <v>28542</v>
      </c>
      <c r="K44">
        <v>1</v>
      </c>
      <c r="L44">
        <v>1</v>
      </c>
      <c r="M44">
        <v>1</v>
      </c>
      <c r="N44" s="36">
        <v>2.1509999999999998</v>
      </c>
      <c r="O44" s="36">
        <v>355.99700000000001</v>
      </c>
      <c r="P44" s="36">
        <v>1419.5340000000001</v>
      </c>
      <c r="Q44" s="36">
        <v>477855.92190000002</v>
      </c>
      <c r="R44" s="37">
        <v>1</v>
      </c>
      <c r="S44" s="36">
        <v>0</v>
      </c>
      <c r="T44" s="36">
        <f t="shared" si="0"/>
        <v>5525.44578</v>
      </c>
      <c r="U44" s="36">
        <f t="shared" si="3"/>
        <v>25402.165935000001</v>
      </c>
      <c r="V44" s="36">
        <f t="shared" si="1"/>
        <v>40516.339428000007</v>
      </c>
      <c r="W44" s="36">
        <f t="shared" si="2"/>
        <v>0</v>
      </c>
      <c r="X44" s="36">
        <f t="shared" si="4"/>
        <v>71443.951143000013</v>
      </c>
      <c r="Y44" t="s">
        <v>2633</v>
      </c>
    </row>
    <row r="45" spans="1:25" ht="14.4" x14ac:dyDescent="0.3">
      <c r="A45">
        <v>2017</v>
      </c>
      <c r="B45">
        <v>3522</v>
      </c>
      <c r="C45" t="s">
        <v>299</v>
      </c>
      <c r="D45" t="s">
        <v>302</v>
      </c>
      <c r="E45" t="s">
        <v>230</v>
      </c>
      <c r="F45">
        <v>601.69100000000003</v>
      </c>
      <c r="G45" t="s">
        <v>241</v>
      </c>
      <c r="H45" t="s">
        <v>301</v>
      </c>
      <c r="I45">
        <v>8306</v>
      </c>
      <c r="J45">
        <v>28542</v>
      </c>
      <c r="K45">
        <v>1</v>
      </c>
      <c r="L45">
        <v>1</v>
      </c>
      <c r="M45">
        <v>1</v>
      </c>
      <c r="N45" s="36">
        <v>7.7649999999999997</v>
      </c>
      <c r="O45" s="36">
        <v>1284.105</v>
      </c>
      <c r="P45" s="36">
        <v>5124.6850000000004</v>
      </c>
      <c r="Q45" s="36">
        <v>1731449.3717</v>
      </c>
      <c r="R45" s="37">
        <v>1</v>
      </c>
      <c r="S45" s="36">
        <v>0</v>
      </c>
      <c r="T45" s="36">
        <f t="shared" si="0"/>
        <v>19946.576700000001</v>
      </c>
      <c r="U45" s="36">
        <f t="shared" si="3"/>
        <v>91627.312275000004</v>
      </c>
      <c r="V45" s="36">
        <f t="shared" si="1"/>
        <v>146268.75927000001</v>
      </c>
      <c r="W45" s="36">
        <f t="shared" si="2"/>
        <v>0</v>
      </c>
      <c r="X45" s="36">
        <f t="shared" si="4"/>
        <v>257842.64824500002</v>
      </c>
      <c r="Y45" t="s">
        <v>2633</v>
      </c>
    </row>
    <row r="46" spans="1:25" ht="14.4" x14ac:dyDescent="0.3">
      <c r="A46">
        <v>2017</v>
      </c>
      <c r="B46">
        <v>3522</v>
      </c>
      <c r="C46" t="s">
        <v>299</v>
      </c>
      <c r="D46" t="s">
        <v>303</v>
      </c>
      <c r="E46" t="s">
        <v>230</v>
      </c>
      <c r="F46">
        <v>119.264</v>
      </c>
      <c r="G46" t="s">
        <v>241</v>
      </c>
      <c r="H46" t="s">
        <v>301</v>
      </c>
      <c r="I46">
        <v>8306</v>
      </c>
      <c r="J46">
        <v>28542</v>
      </c>
      <c r="K46">
        <v>1</v>
      </c>
      <c r="L46">
        <v>1</v>
      </c>
      <c r="M46">
        <v>1</v>
      </c>
      <c r="N46" s="36">
        <v>0.76100000000000001</v>
      </c>
      <c r="O46" s="36">
        <v>148.215</v>
      </c>
      <c r="P46" s="36">
        <v>19.209</v>
      </c>
      <c r="Q46" s="36">
        <v>157695.64600000001</v>
      </c>
      <c r="R46" s="37">
        <v>1</v>
      </c>
      <c r="S46" s="36">
        <v>0</v>
      </c>
      <c r="T46" s="36">
        <f t="shared" si="0"/>
        <v>1954.8415800000002</v>
      </c>
      <c r="U46" s="36">
        <f t="shared" si="3"/>
        <v>10575.881325</v>
      </c>
      <c r="V46" s="36">
        <f t="shared" si="1"/>
        <v>548.26327800000001</v>
      </c>
      <c r="W46" s="36">
        <f t="shared" si="2"/>
        <v>0</v>
      </c>
      <c r="X46" s="36">
        <f t="shared" si="4"/>
        <v>13078.986183000001</v>
      </c>
      <c r="Y46" t="s">
        <v>2633</v>
      </c>
    </row>
    <row r="47" spans="1:25" ht="14.4" x14ac:dyDescent="0.3">
      <c r="A47">
        <v>2017</v>
      </c>
      <c r="B47">
        <v>3522</v>
      </c>
      <c r="C47" t="s">
        <v>299</v>
      </c>
      <c r="D47" t="s">
        <v>304</v>
      </c>
      <c r="E47" t="s">
        <v>230</v>
      </c>
      <c r="F47">
        <v>723.35599999999999</v>
      </c>
      <c r="G47" t="s">
        <v>241</v>
      </c>
      <c r="H47" t="s">
        <v>301</v>
      </c>
      <c r="I47">
        <v>8306</v>
      </c>
      <c r="J47">
        <v>28542</v>
      </c>
      <c r="K47">
        <v>1</v>
      </c>
      <c r="L47">
        <v>1</v>
      </c>
      <c r="M47">
        <v>1</v>
      </c>
      <c r="N47" s="36">
        <v>2.1230000000000002</v>
      </c>
      <c r="O47" s="36">
        <v>430.78100000000001</v>
      </c>
      <c r="P47" s="36">
        <v>49.603000000000002</v>
      </c>
      <c r="Q47" s="36">
        <v>453336.41639999999</v>
      </c>
      <c r="R47" s="37">
        <v>1</v>
      </c>
      <c r="S47" s="36">
        <v>0</v>
      </c>
      <c r="T47" s="36">
        <f t="shared" si="0"/>
        <v>5453.519940000001</v>
      </c>
      <c r="U47" s="36">
        <f t="shared" si="3"/>
        <v>30738.378255000003</v>
      </c>
      <c r="V47" s="36">
        <f t="shared" si="1"/>
        <v>1415.7688260000002</v>
      </c>
      <c r="W47" s="36">
        <f t="shared" si="2"/>
        <v>0</v>
      </c>
      <c r="X47" s="36">
        <f t="shared" si="4"/>
        <v>37607.667021000001</v>
      </c>
      <c r="Y47" t="s">
        <v>2633</v>
      </c>
    </row>
    <row r="48" spans="1:25" ht="14.4" x14ac:dyDescent="0.3">
      <c r="A48">
        <v>2017</v>
      </c>
      <c r="B48">
        <v>4468</v>
      </c>
      <c r="C48" t="s">
        <v>305</v>
      </c>
      <c r="D48" t="s">
        <v>306</v>
      </c>
      <c r="E48" t="s">
        <v>265</v>
      </c>
      <c r="F48">
        <v>0.124</v>
      </c>
      <c r="G48" t="s">
        <v>236</v>
      </c>
      <c r="H48" t="s">
        <v>307</v>
      </c>
      <c r="I48">
        <v>14106</v>
      </c>
      <c r="J48">
        <v>22654</v>
      </c>
      <c r="K48">
        <v>1</v>
      </c>
      <c r="L48">
        <v>1</v>
      </c>
      <c r="M48">
        <v>1</v>
      </c>
      <c r="N48" s="36">
        <v>5.0000000000000001E-3</v>
      </c>
      <c r="O48" s="36">
        <v>0.152</v>
      </c>
      <c r="P48" s="36">
        <v>0.01</v>
      </c>
      <c r="Q48" s="36">
        <v>97.210999999999999</v>
      </c>
      <c r="R48" s="37">
        <v>0</v>
      </c>
      <c r="S48" s="36">
        <v>97.210999999999999</v>
      </c>
      <c r="T48" s="36">
        <f t="shared" si="0"/>
        <v>10.1943</v>
      </c>
      <c r="U48" s="36">
        <f t="shared" si="3"/>
        <v>8.6085200000000004</v>
      </c>
      <c r="V48" s="36">
        <f t="shared" si="1"/>
        <v>0.22653999999999999</v>
      </c>
      <c r="W48" s="36">
        <f t="shared" si="2"/>
        <v>486.05500000000001</v>
      </c>
      <c r="X48" s="36">
        <f t="shared" si="4"/>
        <v>505.08436</v>
      </c>
      <c r="Y48" t="s">
        <v>2636</v>
      </c>
    </row>
    <row r="49" spans="1:25" ht="14.4" x14ac:dyDescent="0.3">
      <c r="A49">
        <v>2017</v>
      </c>
      <c r="B49">
        <v>4468</v>
      </c>
      <c r="C49" t="s">
        <v>305</v>
      </c>
      <c r="D49" t="s">
        <v>308</v>
      </c>
      <c r="E49" t="s">
        <v>230</v>
      </c>
      <c r="F49">
        <v>41.968000000000004</v>
      </c>
      <c r="G49" t="s">
        <v>236</v>
      </c>
      <c r="H49" t="s">
        <v>307</v>
      </c>
      <c r="I49">
        <v>14106</v>
      </c>
      <c r="J49">
        <v>22654</v>
      </c>
      <c r="K49">
        <v>1</v>
      </c>
      <c r="L49">
        <v>1</v>
      </c>
      <c r="M49">
        <v>1</v>
      </c>
      <c r="N49" s="36">
        <v>13.805999999999999</v>
      </c>
      <c r="O49" s="36">
        <v>13.483000000000001</v>
      </c>
      <c r="P49" s="36">
        <v>0.71899999999999997</v>
      </c>
      <c r="Q49" s="36">
        <v>18516</v>
      </c>
      <c r="R49" s="37">
        <v>1</v>
      </c>
      <c r="S49" s="36">
        <v>0</v>
      </c>
      <c r="T49" s="36">
        <f t="shared" si="0"/>
        <v>28148.50116</v>
      </c>
      <c r="U49" s="36">
        <f t="shared" si="3"/>
        <v>763.60970500000008</v>
      </c>
      <c r="V49" s="36">
        <f t="shared" si="1"/>
        <v>16.288225999999998</v>
      </c>
      <c r="W49" s="36">
        <f t="shared" si="2"/>
        <v>0</v>
      </c>
      <c r="X49" s="36">
        <f t="shared" si="4"/>
        <v>28928.399090999999</v>
      </c>
      <c r="Y49" t="s">
        <v>2636</v>
      </c>
    </row>
    <row r="50" spans="1:25" ht="14.4" x14ac:dyDescent="0.3">
      <c r="A50">
        <v>2017</v>
      </c>
      <c r="B50">
        <v>4468</v>
      </c>
      <c r="C50" t="s">
        <v>305</v>
      </c>
      <c r="D50" t="s">
        <v>309</v>
      </c>
      <c r="E50" t="s">
        <v>230</v>
      </c>
      <c r="F50">
        <v>59.249000000000002</v>
      </c>
      <c r="G50" t="s">
        <v>236</v>
      </c>
      <c r="H50" t="s">
        <v>307</v>
      </c>
      <c r="I50">
        <v>14106</v>
      </c>
      <c r="J50">
        <v>22654</v>
      </c>
      <c r="K50">
        <v>1</v>
      </c>
      <c r="L50">
        <v>1</v>
      </c>
      <c r="M50">
        <v>1</v>
      </c>
      <c r="N50" s="36">
        <v>23.661000000000001</v>
      </c>
      <c r="O50" s="36">
        <v>23.106999999999999</v>
      </c>
      <c r="P50" s="36">
        <v>1.232</v>
      </c>
      <c r="Q50" s="36">
        <v>31734</v>
      </c>
      <c r="R50" s="37">
        <v>1</v>
      </c>
      <c r="S50" s="36">
        <v>0</v>
      </c>
      <c r="T50" s="36">
        <f t="shared" si="0"/>
        <v>48241.466460000003</v>
      </c>
      <c r="U50" s="36">
        <f t="shared" si="3"/>
        <v>1308.664945</v>
      </c>
      <c r="V50" s="36">
        <f t="shared" si="1"/>
        <v>27.909728000000001</v>
      </c>
      <c r="W50" s="36">
        <f t="shared" si="2"/>
        <v>0</v>
      </c>
      <c r="X50" s="36">
        <f t="shared" si="4"/>
        <v>49578.041132999999</v>
      </c>
      <c r="Y50" t="s">
        <v>2636</v>
      </c>
    </row>
    <row r="51" spans="1:25" ht="14.4" x14ac:dyDescent="0.3">
      <c r="A51">
        <v>2017</v>
      </c>
      <c r="B51">
        <v>4473</v>
      </c>
      <c r="C51" t="s">
        <v>310</v>
      </c>
      <c r="D51" t="s">
        <v>311</v>
      </c>
      <c r="E51" t="s">
        <v>230</v>
      </c>
      <c r="F51">
        <v>186.61</v>
      </c>
      <c r="G51" t="s">
        <v>236</v>
      </c>
      <c r="H51" t="s">
        <v>242</v>
      </c>
      <c r="I51">
        <v>7102</v>
      </c>
      <c r="J51">
        <v>51031</v>
      </c>
      <c r="K51">
        <v>1</v>
      </c>
      <c r="L51">
        <v>1</v>
      </c>
      <c r="M51">
        <v>1</v>
      </c>
      <c r="N51" s="36">
        <v>14.243</v>
      </c>
      <c r="O51" s="36">
        <v>362.17200000000003</v>
      </c>
      <c r="P51" s="36">
        <v>0.752</v>
      </c>
      <c r="Q51" s="36">
        <v>212916.7</v>
      </c>
      <c r="R51" s="37">
        <v>1</v>
      </c>
      <c r="S51" s="36">
        <v>0</v>
      </c>
      <c r="T51" s="36">
        <f t="shared" si="0"/>
        <v>65415.107970000012</v>
      </c>
      <c r="U51" s="36">
        <f t="shared" si="3"/>
        <v>46204.998330000009</v>
      </c>
      <c r="V51" s="36">
        <f t="shared" si="1"/>
        <v>38.375312000000008</v>
      </c>
      <c r="W51" s="36">
        <f t="shared" si="2"/>
        <v>0</v>
      </c>
      <c r="X51" s="36">
        <f t="shared" si="4"/>
        <v>111658.48161200002</v>
      </c>
      <c r="Y51" t="s">
        <v>1088</v>
      </c>
    </row>
    <row r="52" spans="1:25" ht="14.4" x14ac:dyDescent="0.3">
      <c r="A52">
        <v>2017</v>
      </c>
      <c r="B52">
        <v>6568</v>
      </c>
      <c r="C52" t="s">
        <v>312</v>
      </c>
      <c r="D52" t="s">
        <v>313</v>
      </c>
      <c r="E52" t="s">
        <v>258</v>
      </c>
      <c r="F52">
        <v>94.438000000000002</v>
      </c>
      <c r="G52" t="s">
        <v>241</v>
      </c>
      <c r="H52" t="s">
        <v>56</v>
      </c>
      <c r="I52">
        <v>1101</v>
      </c>
      <c r="J52">
        <v>200897</v>
      </c>
      <c r="K52">
        <v>1</v>
      </c>
      <c r="L52">
        <v>1</v>
      </c>
      <c r="M52">
        <v>1</v>
      </c>
      <c r="N52" s="36">
        <v>0</v>
      </c>
      <c r="O52" s="36">
        <v>0</v>
      </c>
      <c r="P52" s="36">
        <v>0</v>
      </c>
      <c r="Q52" s="36">
        <v>0</v>
      </c>
      <c r="R52" s="37">
        <v>0</v>
      </c>
      <c r="S52" s="36">
        <v>0</v>
      </c>
      <c r="T52" s="36">
        <f t="shared" si="0"/>
        <v>0</v>
      </c>
      <c r="U52" s="36">
        <f t="shared" si="3"/>
        <v>0</v>
      </c>
      <c r="V52" s="36">
        <f t="shared" si="1"/>
        <v>0</v>
      </c>
      <c r="W52" s="36">
        <f t="shared" si="2"/>
        <v>0</v>
      </c>
      <c r="X52" s="36">
        <f t="shared" si="4"/>
        <v>0</v>
      </c>
      <c r="Y52" t="s">
        <v>2635</v>
      </c>
    </row>
    <row r="53" spans="1:25" ht="14.4" x14ac:dyDescent="0.3">
      <c r="A53">
        <v>2017</v>
      </c>
      <c r="B53">
        <v>6638</v>
      </c>
      <c r="C53" t="s">
        <v>314</v>
      </c>
      <c r="D53" t="s">
        <v>315</v>
      </c>
      <c r="E53" t="s">
        <v>316</v>
      </c>
      <c r="F53">
        <v>344.52699999999999</v>
      </c>
      <c r="G53" t="s">
        <v>241</v>
      </c>
      <c r="H53" t="s">
        <v>317</v>
      </c>
      <c r="I53">
        <v>3304</v>
      </c>
      <c r="J53">
        <v>10595</v>
      </c>
      <c r="K53">
        <v>1.1000000000000001</v>
      </c>
      <c r="L53">
        <v>1</v>
      </c>
      <c r="M53">
        <v>1</v>
      </c>
      <c r="N53" s="36">
        <v>81.215999999999994</v>
      </c>
      <c r="O53" s="36">
        <v>1791.0630000000001</v>
      </c>
      <c r="P53" s="36">
        <v>1323.079</v>
      </c>
      <c r="Q53" s="36">
        <v>1264707.6869999999</v>
      </c>
      <c r="R53" s="37">
        <v>0</v>
      </c>
      <c r="S53" s="36">
        <v>1264707.6869999999</v>
      </c>
      <c r="T53" s="36">
        <f t="shared" si="0"/>
        <v>85187.86847999999</v>
      </c>
      <c r="U53" s="36">
        <f t="shared" si="3"/>
        <v>47440.781212500005</v>
      </c>
      <c r="V53" s="36">
        <f t="shared" si="1"/>
        <v>14018.022005000001</v>
      </c>
      <c r="W53" s="36">
        <f t="shared" si="2"/>
        <v>6323538.4349999996</v>
      </c>
      <c r="X53" s="36">
        <f t="shared" si="4"/>
        <v>6470185.1066974998</v>
      </c>
      <c r="Y53" t="s">
        <v>2637</v>
      </c>
    </row>
    <row r="54" spans="1:25" ht="14.4" x14ac:dyDescent="0.3">
      <c r="A54">
        <v>2017</v>
      </c>
      <c r="B54">
        <v>6638</v>
      </c>
      <c r="C54" t="s">
        <v>314</v>
      </c>
      <c r="D54" t="s">
        <v>318</v>
      </c>
      <c r="E54" t="s">
        <v>316</v>
      </c>
      <c r="F54">
        <v>347.37299999999999</v>
      </c>
      <c r="G54" t="s">
        <v>241</v>
      </c>
      <c r="H54" t="s">
        <v>317</v>
      </c>
      <c r="I54">
        <v>3304</v>
      </c>
      <c r="J54">
        <v>10595</v>
      </c>
      <c r="K54">
        <v>1.1000000000000001</v>
      </c>
      <c r="L54">
        <v>1</v>
      </c>
      <c r="M54">
        <v>1</v>
      </c>
      <c r="N54" s="36">
        <v>0</v>
      </c>
      <c r="O54" s="36">
        <v>0</v>
      </c>
      <c r="P54" s="36">
        <v>0</v>
      </c>
      <c r="Q54" s="36">
        <v>0</v>
      </c>
      <c r="R54" s="37">
        <v>0</v>
      </c>
      <c r="S54" s="36">
        <v>0</v>
      </c>
      <c r="T54" s="36">
        <f t="shared" si="0"/>
        <v>0</v>
      </c>
      <c r="U54" s="36">
        <f t="shared" si="3"/>
        <v>0</v>
      </c>
      <c r="V54" s="36">
        <f t="shared" si="1"/>
        <v>0</v>
      </c>
      <c r="W54" s="36">
        <f t="shared" si="2"/>
        <v>0</v>
      </c>
      <c r="X54" s="36">
        <f t="shared" si="4"/>
        <v>0</v>
      </c>
      <c r="Y54" t="s">
        <v>2637</v>
      </c>
    </row>
    <row r="55" spans="1:25" ht="14.4" x14ac:dyDescent="0.3">
      <c r="A55">
        <v>2017</v>
      </c>
      <c r="B55">
        <v>6638</v>
      </c>
      <c r="C55" t="s">
        <v>314</v>
      </c>
      <c r="D55" t="s">
        <v>319</v>
      </c>
      <c r="E55" t="s">
        <v>316</v>
      </c>
      <c r="F55">
        <v>362.74099999999999</v>
      </c>
      <c r="G55" t="s">
        <v>241</v>
      </c>
      <c r="H55" t="s">
        <v>317</v>
      </c>
      <c r="I55">
        <v>3304</v>
      </c>
      <c r="J55">
        <v>10595</v>
      </c>
      <c r="K55">
        <v>1.1000000000000001</v>
      </c>
      <c r="L55">
        <v>1</v>
      </c>
      <c r="M55">
        <v>1</v>
      </c>
      <c r="N55" s="36">
        <v>28.635999999999999</v>
      </c>
      <c r="O55" s="36">
        <v>848.22799999999995</v>
      </c>
      <c r="P55" s="36">
        <v>321.62299999999999</v>
      </c>
      <c r="Q55" s="36">
        <v>613803.625</v>
      </c>
      <c r="R55" s="37">
        <v>0</v>
      </c>
      <c r="S55" s="36">
        <v>613803.625</v>
      </c>
      <c r="T55" s="36">
        <f t="shared" si="0"/>
        <v>30036.443579999999</v>
      </c>
      <c r="U55" s="36">
        <f t="shared" si="3"/>
        <v>22467.439149999998</v>
      </c>
      <c r="V55" s="36">
        <f t="shared" si="1"/>
        <v>3407.5956850000002</v>
      </c>
      <c r="W55" s="36">
        <f t="shared" si="2"/>
        <v>3069018.125</v>
      </c>
      <c r="X55" s="36">
        <f t="shared" si="4"/>
        <v>3124929.6034149998</v>
      </c>
      <c r="Y55" t="s">
        <v>2637</v>
      </c>
    </row>
    <row r="56" spans="1:25" ht="14.4" x14ac:dyDescent="0.3">
      <c r="A56">
        <v>2017</v>
      </c>
      <c r="B56">
        <v>6638</v>
      </c>
      <c r="C56" t="s">
        <v>314</v>
      </c>
      <c r="D56" t="s">
        <v>320</v>
      </c>
      <c r="E56" t="s">
        <v>321</v>
      </c>
      <c r="F56">
        <v>340.55</v>
      </c>
      <c r="G56" t="s">
        <v>241</v>
      </c>
      <c r="H56" t="s">
        <v>317</v>
      </c>
      <c r="I56">
        <v>3304</v>
      </c>
      <c r="J56">
        <v>10595</v>
      </c>
      <c r="K56">
        <v>1.1000000000000001</v>
      </c>
      <c r="L56">
        <v>1</v>
      </c>
      <c r="M56">
        <v>1</v>
      </c>
      <c r="N56" s="36">
        <v>42.984999999999999</v>
      </c>
      <c r="O56" s="36">
        <v>136.429</v>
      </c>
      <c r="P56" s="36">
        <v>712.60900000000004</v>
      </c>
      <c r="Q56" s="36">
        <v>833866.18700000003</v>
      </c>
      <c r="R56" s="37">
        <v>0</v>
      </c>
      <c r="S56" s="36">
        <v>833866.18700000003</v>
      </c>
      <c r="T56" s="36">
        <f t="shared" si="0"/>
        <v>45087.181424999995</v>
      </c>
      <c r="U56" s="36">
        <f t="shared" si="3"/>
        <v>3613.6631375000002</v>
      </c>
      <c r="V56" s="36">
        <f t="shared" si="1"/>
        <v>7550.0923550000007</v>
      </c>
      <c r="W56" s="36">
        <f t="shared" si="2"/>
        <v>4169330.9350000001</v>
      </c>
      <c r="X56" s="36">
        <f t="shared" si="4"/>
        <v>4225581.8719175002</v>
      </c>
      <c r="Y56" t="s">
        <v>2637</v>
      </c>
    </row>
    <row r="57" spans="1:25" ht="14.4" x14ac:dyDescent="0.3">
      <c r="A57">
        <v>2017</v>
      </c>
      <c r="B57">
        <v>6638</v>
      </c>
      <c r="C57" t="s">
        <v>314</v>
      </c>
      <c r="D57" t="s">
        <v>322</v>
      </c>
      <c r="E57" t="s">
        <v>321</v>
      </c>
      <c r="F57">
        <v>338.03800000000001</v>
      </c>
      <c r="G57" t="s">
        <v>241</v>
      </c>
      <c r="H57" t="s">
        <v>317</v>
      </c>
      <c r="I57">
        <v>3304</v>
      </c>
      <c r="J57">
        <v>10595</v>
      </c>
      <c r="K57">
        <v>1.1000000000000001</v>
      </c>
      <c r="L57">
        <v>1</v>
      </c>
      <c r="M57">
        <v>1</v>
      </c>
      <c r="N57" s="36">
        <v>19.713999999999999</v>
      </c>
      <c r="O57" s="36">
        <v>134.935</v>
      </c>
      <c r="P57" s="36">
        <v>220.44499999999999</v>
      </c>
      <c r="Q57" s="36">
        <v>784281.90599999996</v>
      </c>
      <c r="R57" s="37">
        <v>0</v>
      </c>
      <c r="S57" s="36">
        <v>784281.90599999996</v>
      </c>
      <c r="T57" s="36">
        <f t="shared" si="0"/>
        <v>20678.113169999997</v>
      </c>
      <c r="U57" s="36">
        <f t="shared" si="3"/>
        <v>3574.0908125000001</v>
      </c>
      <c r="V57" s="36">
        <f t="shared" si="1"/>
        <v>2335.614775</v>
      </c>
      <c r="W57" s="36">
        <f t="shared" si="2"/>
        <v>3921409.53</v>
      </c>
      <c r="X57" s="36">
        <f t="shared" si="4"/>
        <v>3947997.3487574998</v>
      </c>
      <c r="Y57" t="s">
        <v>2637</v>
      </c>
    </row>
    <row r="58" spans="1:25" ht="14.4" x14ac:dyDescent="0.3">
      <c r="A58">
        <v>2017</v>
      </c>
      <c r="B58">
        <v>6760</v>
      </c>
      <c r="C58" t="s">
        <v>323</v>
      </c>
      <c r="D58" t="s">
        <v>324</v>
      </c>
      <c r="E58" t="s">
        <v>265</v>
      </c>
      <c r="F58">
        <v>84.617999999999995</v>
      </c>
      <c r="G58" t="s">
        <v>325</v>
      </c>
      <c r="H58" t="s">
        <v>326</v>
      </c>
      <c r="I58">
        <v>5103</v>
      </c>
      <c r="J58">
        <v>51533</v>
      </c>
      <c r="K58">
        <v>1.2</v>
      </c>
      <c r="L58">
        <v>1</v>
      </c>
      <c r="M58">
        <v>1</v>
      </c>
      <c r="N58" s="36">
        <v>2.3199999999999998</v>
      </c>
      <c r="O58" s="36">
        <v>42.6</v>
      </c>
      <c r="P58" s="36">
        <v>6.51</v>
      </c>
      <c r="Q58" s="36">
        <v>40090.92</v>
      </c>
      <c r="R58" s="37">
        <v>0</v>
      </c>
      <c r="S58" s="36">
        <v>40090.92</v>
      </c>
      <c r="T58" s="36">
        <f t="shared" si="0"/>
        <v>12912.108479999999</v>
      </c>
      <c r="U58" s="36">
        <f t="shared" si="3"/>
        <v>5488.2645000000002</v>
      </c>
      <c r="V58" s="36">
        <f t="shared" si="1"/>
        <v>335.47982999999999</v>
      </c>
      <c r="W58" s="36">
        <f t="shared" si="2"/>
        <v>200454.59999999998</v>
      </c>
      <c r="X58" s="36">
        <f t="shared" si="4"/>
        <v>219190.45280999999</v>
      </c>
      <c r="Y58" t="s">
        <v>61</v>
      </c>
    </row>
    <row r="59" spans="1:25" ht="14.4" x14ac:dyDescent="0.3">
      <c r="A59">
        <v>2017</v>
      </c>
      <c r="B59">
        <v>6760</v>
      </c>
      <c r="C59" t="s">
        <v>323</v>
      </c>
      <c r="D59" t="s">
        <v>327</v>
      </c>
      <c r="E59" t="s">
        <v>265</v>
      </c>
      <c r="F59">
        <v>60.116</v>
      </c>
      <c r="G59" t="s">
        <v>325</v>
      </c>
      <c r="H59" t="s">
        <v>326</v>
      </c>
      <c r="I59">
        <v>5103</v>
      </c>
      <c r="J59">
        <v>51533</v>
      </c>
      <c r="K59">
        <v>1.2</v>
      </c>
      <c r="L59">
        <v>1</v>
      </c>
      <c r="M59">
        <v>1</v>
      </c>
      <c r="N59" s="36">
        <v>3.01</v>
      </c>
      <c r="O59" s="36">
        <v>110.52</v>
      </c>
      <c r="P59" s="36">
        <v>8.65</v>
      </c>
      <c r="Q59" s="36">
        <v>52666.12</v>
      </c>
      <c r="R59" s="37">
        <v>0</v>
      </c>
      <c r="S59" s="36">
        <v>52666.12</v>
      </c>
      <c r="T59" s="36">
        <f t="shared" si="0"/>
        <v>16752.34764</v>
      </c>
      <c r="U59" s="36">
        <f t="shared" si="3"/>
        <v>14238.5679</v>
      </c>
      <c r="V59" s="36">
        <f t="shared" si="1"/>
        <v>445.76045000000005</v>
      </c>
      <c r="W59" s="36">
        <f t="shared" si="2"/>
        <v>263330.60000000003</v>
      </c>
      <c r="X59" s="36">
        <f t="shared" si="4"/>
        <v>294767.27599000005</v>
      </c>
      <c r="Y59" t="s">
        <v>61</v>
      </c>
    </row>
    <row r="60" spans="1:25" ht="14.4" x14ac:dyDescent="0.3">
      <c r="A60">
        <v>2017</v>
      </c>
      <c r="B60">
        <v>6760</v>
      </c>
      <c r="C60" t="s">
        <v>323</v>
      </c>
      <c r="D60" t="s">
        <v>328</v>
      </c>
      <c r="E60" t="s">
        <v>265</v>
      </c>
      <c r="F60">
        <v>66.710999999999999</v>
      </c>
      <c r="G60" t="s">
        <v>325</v>
      </c>
      <c r="H60" t="s">
        <v>326</v>
      </c>
      <c r="I60">
        <v>5103</v>
      </c>
      <c r="J60">
        <v>51533</v>
      </c>
      <c r="K60">
        <v>1.2</v>
      </c>
      <c r="L60">
        <v>1</v>
      </c>
      <c r="M60">
        <v>1</v>
      </c>
      <c r="N60" s="36">
        <v>3.74</v>
      </c>
      <c r="O60" s="36">
        <v>137.76</v>
      </c>
      <c r="P60" s="36">
        <v>10.67</v>
      </c>
      <c r="Q60" s="36">
        <v>65122.68</v>
      </c>
      <c r="R60" s="37">
        <v>0</v>
      </c>
      <c r="S60" s="36">
        <v>65122.68</v>
      </c>
      <c r="T60" s="36">
        <f t="shared" si="0"/>
        <v>20815.209360000001</v>
      </c>
      <c r="U60" s="36">
        <f t="shared" si="3"/>
        <v>17747.965199999999</v>
      </c>
      <c r="V60" s="36">
        <f t="shared" si="1"/>
        <v>549.85711000000003</v>
      </c>
      <c r="W60" s="36">
        <f t="shared" si="2"/>
        <v>325613.40000000002</v>
      </c>
      <c r="X60" s="36">
        <f t="shared" si="4"/>
        <v>364726.43167000002</v>
      </c>
      <c r="Y60" t="s">
        <v>61</v>
      </c>
    </row>
    <row r="61" spans="1:25" ht="14.4" x14ac:dyDescent="0.3">
      <c r="A61">
        <v>2017</v>
      </c>
      <c r="B61">
        <v>6760</v>
      </c>
      <c r="C61" t="s">
        <v>323</v>
      </c>
      <c r="D61" t="s">
        <v>329</v>
      </c>
      <c r="E61" t="s">
        <v>265</v>
      </c>
      <c r="F61">
        <v>70.507000000000005</v>
      </c>
      <c r="G61" t="s">
        <v>325</v>
      </c>
      <c r="H61" t="s">
        <v>326</v>
      </c>
      <c r="I61">
        <v>5103</v>
      </c>
      <c r="J61">
        <v>51533</v>
      </c>
      <c r="K61">
        <v>1.2</v>
      </c>
      <c r="L61">
        <v>1</v>
      </c>
      <c r="M61">
        <v>1</v>
      </c>
      <c r="N61" s="36">
        <v>4.25</v>
      </c>
      <c r="O61" s="36">
        <v>78.39</v>
      </c>
      <c r="P61" s="36">
        <v>10.3</v>
      </c>
      <c r="Q61" s="36">
        <v>73908.210000000006</v>
      </c>
      <c r="R61" s="37">
        <v>0</v>
      </c>
      <c r="S61" s="36">
        <v>73908.210000000006</v>
      </c>
      <c r="T61" s="36">
        <f t="shared" si="0"/>
        <v>23653.647000000001</v>
      </c>
      <c r="U61" s="36">
        <f t="shared" si="3"/>
        <v>10099.179675000001</v>
      </c>
      <c r="V61" s="36">
        <f t="shared" si="1"/>
        <v>530.7899000000001</v>
      </c>
      <c r="W61" s="36">
        <f t="shared" si="2"/>
        <v>369541.05000000005</v>
      </c>
      <c r="X61" s="36">
        <f t="shared" si="4"/>
        <v>403824.66657500004</v>
      </c>
      <c r="Y61" t="s">
        <v>61</v>
      </c>
    </row>
    <row r="62" spans="1:25" ht="14.4" x14ac:dyDescent="0.3">
      <c r="A62">
        <v>2017</v>
      </c>
      <c r="B62">
        <v>6760</v>
      </c>
      <c r="C62" t="s">
        <v>323</v>
      </c>
      <c r="D62" t="s">
        <v>330</v>
      </c>
      <c r="E62" t="s">
        <v>265</v>
      </c>
      <c r="F62">
        <v>63.405000000000001</v>
      </c>
      <c r="G62" t="s">
        <v>325</v>
      </c>
      <c r="H62" t="s">
        <v>326</v>
      </c>
      <c r="I62">
        <v>5103</v>
      </c>
      <c r="J62">
        <v>51533</v>
      </c>
      <c r="K62">
        <v>1.2</v>
      </c>
      <c r="L62">
        <v>1</v>
      </c>
      <c r="M62">
        <v>1</v>
      </c>
      <c r="N62" s="36">
        <v>3.39</v>
      </c>
      <c r="O62" s="36">
        <v>124.74</v>
      </c>
      <c r="P62" s="36">
        <v>9.7100000000000009</v>
      </c>
      <c r="Q62" s="36">
        <v>58909.99</v>
      </c>
      <c r="R62" s="37">
        <v>0</v>
      </c>
      <c r="S62" s="36">
        <v>58909.99</v>
      </c>
      <c r="T62" s="36">
        <f t="shared" si="0"/>
        <v>18867.261960000003</v>
      </c>
      <c r="U62" s="36">
        <f t="shared" si="3"/>
        <v>16070.566050000001</v>
      </c>
      <c r="V62" s="36">
        <f t="shared" si="1"/>
        <v>500.38543000000004</v>
      </c>
      <c r="W62" s="36">
        <f t="shared" si="2"/>
        <v>294549.95</v>
      </c>
      <c r="X62" s="36">
        <f t="shared" si="4"/>
        <v>329988.16344000003</v>
      </c>
      <c r="Y62" t="s">
        <v>61</v>
      </c>
    </row>
    <row r="63" spans="1:25" ht="14.4" x14ac:dyDescent="0.3">
      <c r="A63">
        <v>2017</v>
      </c>
      <c r="B63">
        <v>6760</v>
      </c>
      <c r="C63" t="s">
        <v>323</v>
      </c>
      <c r="D63" t="s">
        <v>331</v>
      </c>
      <c r="E63" t="s">
        <v>258</v>
      </c>
      <c r="F63">
        <v>17.463999999999999</v>
      </c>
      <c r="G63" t="s">
        <v>325</v>
      </c>
      <c r="H63" t="s">
        <v>326</v>
      </c>
      <c r="I63">
        <v>5103</v>
      </c>
      <c r="J63">
        <v>51533</v>
      </c>
      <c r="K63">
        <v>1.2</v>
      </c>
      <c r="L63">
        <v>1</v>
      </c>
      <c r="M63">
        <v>1</v>
      </c>
      <c r="N63" s="36">
        <v>6.0000000000000001E-3</v>
      </c>
      <c r="O63" s="36">
        <v>0.441</v>
      </c>
      <c r="P63" s="36">
        <v>0.128</v>
      </c>
      <c r="Q63" s="36">
        <v>83.379000000000005</v>
      </c>
      <c r="R63" s="37">
        <v>0</v>
      </c>
      <c r="S63" s="36">
        <v>83.379000000000005</v>
      </c>
      <c r="T63" s="36">
        <f t="shared" si="0"/>
        <v>33.393384000000005</v>
      </c>
      <c r="U63" s="36">
        <f t="shared" si="3"/>
        <v>56.815132500000004</v>
      </c>
      <c r="V63" s="36">
        <f t="shared" si="1"/>
        <v>6.5962240000000003</v>
      </c>
      <c r="W63" s="36">
        <f t="shared" si="2"/>
        <v>416.89500000000004</v>
      </c>
      <c r="X63" s="36">
        <f t="shared" si="4"/>
        <v>513.69974050000008</v>
      </c>
      <c r="Y63" t="s">
        <v>61</v>
      </c>
    </row>
    <row r="64" spans="1:25" ht="14.4" x14ac:dyDescent="0.3">
      <c r="A64">
        <v>2017</v>
      </c>
      <c r="B64">
        <v>6888</v>
      </c>
      <c r="C64" t="s">
        <v>332</v>
      </c>
      <c r="D64" t="s">
        <v>333</v>
      </c>
      <c r="E64" t="s">
        <v>265</v>
      </c>
      <c r="F64">
        <v>441.62</v>
      </c>
      <c r="G64" t="s">
        <v>241</v>
      </c>
      <c r="H64" t="s">
        <v>232</v>
      </c>
      <c r="I64">
        <v>6110</v>
      </c>
      <c r="J64">
        <v>26931</v>
      </c>
      <c r="K64">
        <v>1.2</v>
      </c>
      <c r="L64">
        <v>1</v>
      </c>
      <c r="M64">
        <v>1.2</v>
      </c>
      <c r="N64" s="36">
        <v>2.92</v>
      </c>
      <c r="O64" s="36">
        <v>32.512</v>
      </c>
      <c r="P64" s="36">
        <v>0.25</v>
      </c>
      <c r="Q64" s="36">
        <v>37662.78</v>
      </c>
      <c r="R64" s="37">
        <v>0</v>
      </c>
      <c r="S64" s="36">
        <v>37662.78</v>
      </c>
      <c r="T64" s="36">
        <f t="shared" si="0"/>
        <v>8492.9601599999987</v>
      </c>
      <c r="U64" s="36">
        <f t="shared" si="3"/>
        <v>2188.9516800000006</v>
      </c>
      <c r="V64" s="36">
        <f t="shared" si="1"/>
        <v>8.0792999999999999</v>
      </c>
      <c r="W64" s="36">
        <f t="shared" si="2"/>
        <v>188313.9</v>
      </c>
      <c r="X64" s="36">
        <f t="shared" si="4"/>
        <v>199003.89113999999</v>
      </c>
      <c r="Y64" t="s">
        <v>2631</v>
      </c>
    </row>
    <row r="65" spans="1:25" ht="14.4" x14ac:dyDescent="0.3">
      <c r="A65">
        <v>2017</v>
      </c>
      <c r="B65">
        <v>6888</v>
      </c>
      <c r="C65" t="s">
        <v>332</v>
      </c>
      <c r="D65" t="s">
        <v>334</v>
      </c>
      <c r="E65" t="s">
        <v>265</v>
      </c>
      <c r="F65">
        <v>452.13499999999999</v>
      </c>
      <c r="G65" t="s">
        <v>241</v>
      </c>
      <c r="H65" t="s">
        <v>232</v>
      </c>
      <c r="I65">
        <v>6110</v>
      </c>
      <c r="J65">
        <v>26931</v>
      </c>
      <c r="K65">
        <v>1.2</v>
      </c>
      <c r="L65">
        <v>1</v>
      </c>
      <c r="M65">
        <v>1.2</v>
      </c>
      <c r="N65" s="36">
        <v>6.5579999999999998</v>
      </c>
      <c r="O65" s="36">
        <v>57.207000000000001</v>
      </c>
      <c r="P65" s="36">
        <v>0.45300000000000001</v>
      </c>
      <c r="Q65" s="36">
        <v>55912.389000000003</v>
      </c>
      <c r="R65" s="37">
        <v>0</v>
      </c>
      <c r="S65" s="36">
        <v>55912.389000000003</v>
      </c>
      <c r="T65" s="36">
        <f t="shared" si="0"/>
        <v>19074.257783999998</v>
      </c>
      <c r="U65" s="36">
        <f t="shared" si="3"/>
        <v>3851.6042925000011</v>
      </c>
      <c r="V65" s="36">
        <f t="shared" si="1"/>
        <v>14.639691600000001</v>
      </c>
      <c r="W65" s="36">
        <f t="shared" si="2"/>
        <v>279561.94500000001</v>
      </c>
      <c r="X65" s="36">
        <f t="shared" si="4"/>
        <v>302502.44676810002</v>
      </c>
      <c r="Y65" t="s">
        <v>2631</v>
      </c>
    </row>
    <row r="66" spans="1:25" ht="14.4" x14ac:dyDescent="0.3">
      <c r="A66">
        <v>2017</v>
      </c>
      <c r="B66">
        <v>6940</v>
      </c>
      <c r="C66" t="s">
        <v>335</v>
      </c>
      <c r="D66" t="s">
        <v>336</v>
      </c>
      <c r="E66" t="s">
        <v>230</v>
      </c>
      <c r="F66">
        <v>30.14</v>
      </c>
      <c r="G66" t="s">
        <v>337</v>
      </c>
      <c r="H66" t="s">
        <v>259</v>
      </c>
      <c r="I66">
        <v>7408</v>
      </c>
      <c r="J66">
        <v>18383</v>
      </c>
      <c r="K66">
        <v>1</v>
      </c>
      <c r="L66">
        <v>1</v>
      </c>
      <c r="M66">
        <v>1</v>
      </c>
      <c r="N66" s="36">
        <v>38.768999999999998</v>
      </c>
      <c r="O66" s="36">
        <v>17.181999999999999</v>
      </c>
      <c r="P66" s="36">
        <v>0.91600000000000004</v>
      </c>
      <c r="Q66" s="36">
        <v>23597.3</v>
      </c>
      <c r="R66" s="37">
        <v>1</v>
      </c>
      <c r="S66" s="36">
        <v>0</v>
      </c>
      <c r="T66" s="36">
        <f t="shared" si="0"/>
        <v>64142.147430000005</v>
      </c>
      <c r="U66" s="36">
        <f t="shared" si="3"/>
        <v>789.64176500000008</v>
      </c>
      <c r="V66" s="36">
        <f t="shared" si="1"/>
        <v>16.838828000000003</v>
      </c>
      <c r="W66" s="36">
        <f t="shared" si="2"/>
        <v>0</v>
      </c>
      <c r="X66" s="36">
        <f t="shared" si="4"/>
        <v>64948.628023000005</v>
      </c>
      <c r="Y66" t="s">
        <v>1088</v>
      </c>
    </row>
    <row r="67" spans="1:25" ht="14.4" x14ac:dyDescent="0.3">
      <c r="A67">
        <v>2017</v>
      </c>
      <c r="B67">
        <v>6940</v>
      </c>
      <c r="C67" t="s">
        <v>335</v>
      </c>
      <c r="D67" t="s">
        <v>338</v>
      </c>
      <c r="E67" t="s">
        <v>230</v>
      </c>
      <c r="F67">
        <v>57.021000000000001</v>
      </c>
      <c r="G67" t="s">
        <v>337</v>
      </c>
      <c r="H67" t="s">
        <v>259</v>
      </c>
      <c r="I67">
        <v>7408</v>
      </c>
      <c r="J67">
        <v>18383</v>
      </c>
      <c r="K67">
        <v>1</v>
      </c>
      <c r="L67">
        <v>1</v>
      </c>
      <c r="M67">
        <v>1</v>
      </c>
      <c r="N67" s="36">
        <v>130.679</v>
      </c>
      <c r="O67" s="36">
        <v>44.387999999999998</v>
      </c>
      <c r="P67" s="36">
        <v>2.367</v>
      </c>
      <c r="Q67" s="36">
        <v>60960.55</v>
      </c>
      <c r="R67" s="37">
        <v>1</v>
      </c>
      <c r="S67" s="36">
        <v>0</v>
      </c>
      <c r="T67" s="36">
        <f t="shared" ref="T67:T130" si="5">0.1*$K67*$J67*$T$1*$N67</f>
        <v>216204.48513000004</v>
      </c>
      <c r="U67" s="36">
        <f t="shared" si="3"/>
        <v>2039.9615100000003</v>
      </c>
      <c r="V67" s="36">
        <f t="shared" ref="V67:V130" si="6">0.1*$M67*$J67*$V$1*$P67</f>
        <v>43.512561000000005</v>
      </c>
      <c r="W67" s="36">
        <f t="shared" ref="W67:W130" si="7">+S67*$W$1</f>
        <v>0</v>
      </c>
      <c r="X67" s="36">
        <f t="shared" si="4"/>
        <v>218287.95920100005</v>
      </c>
      <c r="Y67" t="s">
        <v>1088</v>
      </c>
    </row>
    <row r="68" spans="1:25" ht="14.4" x14ac:dyDescent="0.3">
      <c r="A68">
        <v>2017</v>
      </c>
      <c r="B68">
        <v>6940</v>
      </c>
      <c r="C68" t="s">
        <v>335</v>
      </c>
      <c r="D68" t="s">
        <v>339</v>
      </c>
      <c r="E68" t="s">
        <v>230</v>
      </c>
      <c r="F68">
        <v>39.558999999999997</v>
      </c>
      <c r="G68" t="s">
        <v>337</v>
      </c>
      <c r="H68" t="s">
        <v>259</v>
      </c>
      <c r="I68">
        <v>7408</v>
      </c>
      <c r="J68">
        <v>18383</v>
      </c>
      <c r="K68">
        <v>1</v>
      </c>
      <c r="L68">
        <v>1</v>
      </c>
      <c r="M68">
        <v>1</v>
      </c>
      <c r="N68" s="36">
        <v>91.474999999999994</v>
      </c>
      <c r="O68" s="36">
        <v>32.204000000000001</v>
      </c>
      <c r="P68" s="36">
        <v>1.7170000000000001</v>
      </c>
      <c r="Q68" s="36">
        <v>44227.17</v>
      </c>
      <c r="R68" s="37">
        <v>1</v>
      </c>
      <c r="S68" s="36">
        <v>0</v>
      </c>
      <c r="T68" s="36">
        <f t="shared" si="5"/>
        <v>151342.64325000002</v>
      </c>
      <c r="U68" s="36">
        <f t="shared" ref="U68:U131" si="8">0.1*$L68*$J68*$U$1*$O68</f>
        <v>1480.0153300000004</v>
      </c>
      <c r="V68" s="36">
        <f t="shared" si="6"/>
        <v>31.563611000000005</v>
      </c>
      <c r="W68" s="36">
        <f t="shared" si="7"/>
        <v>0</v>
      </c>
      <c r="X68" s="36">
        <f t="shared" ref="X68:X131" si="9">SUM(T68:W68)</f>
        <v>152854.22219100001</v>
      </c>
      <c r="Y68" t="s">
        <v>1088</v>
      </c>
    </row>
    <row r="69" spans="1:25" ht="14.4" x14ac:dyDescent="0.3">
      <c r="A69">
        <v>2017</v>
      </c>
      <c r="B69">
        <v>6940</v>
      </c>
      <c r="C69" t="s">
        <v>335</v>
      </c>
      <c r="D69" t="s">
        <v>340</v>
      </c>
      <c r="E69" t="s">
        <v>230</v>
      </c>
      <c r="F69">
        <v>39.558999999999997</v>
      </c>
      <c r="G69" t="s">
        <v>337</v>
      </c>
      <c r="H69" t="s">
        <v>259</v>
      </c>
      <c r="I69">
        <v>7408</v>
      </c>
      <c r="J69">
        <v>18383</v>
      </c>
      <c r="K69">
        <v>1</v>
      </c>
      <c r="L69">
        <v>1</v>
      </c>
      <c r="M69">
        <v>1</v>
      </c>
      <c r="N69" s="36">
        <v>91.474999999999994</v>
      </c>
      <c r="O69" s="36">
        <v>32.204000000000001</v>
      </c>
      <c r="P69" s="36">
        <v>1.7170000000000001</v>
      </c>
      <c r="Q69" s="36">
        <v>44227.17</v>
      </c>
      <c r="R69" s="37">
        <v>1</v>
      </c>
      <c r="S69" s="36">
        <v>0</v>
      </c>
      <c r="T69" s="36">
        <f t="shared" si="5"/>
        <v>151342.64325000002</v>
      </c>
      <c r="U69" s="36">
        <f t="shared" si="8"/>
        <v>1480.0153300000004</v>
      </c>
      <c r="V69" s="36">
        <f t="shared" si="6"/>
        <v>31.563611000000005</v>
      </c>
      <c r="W69" s="36">
        <f t="shared" si="7"/>
        <v>0</v>
      </c>
      <c r="X69" s="36">
        <f t="shared" si="9"/>
        <v>152854.22219100001</v>
      </c>
      <c r="Y69" t="s">
        <v>1088</v>
      </c>
    </row>
    <row r="70" spans="1:25" ht="14.4" x14ac:dyDescent="0.3">
      <c r="A70">
        <v>2017</v>
      </c>
      <c r="B70">
        <v>7047</v>
      </c>
      <c r="C70" t="s">
        <v>341</v>
      </c>
      <c r="D70" t="s">
        <v>342</v>
      </c>
      <c r="E70" t="s">
        <v>258</v>
      </c>
      <c r="F70">
        <v>22.667999999999999</v>
      </c>
      <c r="G70" t="s">
        <v>283</v>
      </c>
      <c r="H70" t="s">
        <v>343</v>
      </c>
      <c r="I70">
        <v>8106</v>
      </c>
      <c r="J70">
        <v>47235</v>
      </c>
      <c r="K70">
        <v>1.2</v>
      </c>
      <c r="L70">
        <v>1</v>
      </c>
      <c r="M70">
        <v>1</v>
      </c>
      <c r="N70" s="36">
        <v>3.6840000000000002</v>
      </c>
      <c r="O70" s="36">
        <v>13.759</v>
      </c>
      <c r="P70" s="36">
        <v>48.119</v>
      </c>
      <c r="Q70" s="36">
        <v>6289.6670000000004</v>
      </c>
      <c r="R70" s="37">
        <v>0</v>
      </c>
      <c r="S70" s="36">
        <v>6289.6670000000004</v>
      </c>
      <c r="T70" s="36">
        <f t="shared" si="5"/>
        <v>18793.483920000002</v>
      </c>
      <c r="U70" s="36">
        <f t="shared" si="8"/>
        <v>1624.7659125</v>
      </c>
      <c r="V70" s="36">
        <f t="shared" si="6"/>
        <v>2272.9009649999998</v>
      </c>
      <c r="W70" s="36">
        <f t="shared" si="7"/>
        <v>31448.335000000003</v>
      </c>
      <c r="X70" s="36">
        <f t="shared" si="9"/>
        <v>54139.485797500005</v>
      </c>
      <c r="Y70" t="s">
        <v>2633</v>
      </c>
    </row>
    <row r="71" spans="1:25" ht="14.4" x14ac:dyDescent="0.3">
      <c r="A71">
        <v>2017</v>
      </c>
      <c r="B71">
        <v>7047</v>
      </c>
      <c r="C71" t="s">
        <v>341</v>
      </c>
      <c r="D71" t="s">
        <v>344</v>
      </c>
      <c r="E71" t="s">
        <v>258</v>
      </c>
      <c r="F71">
        <v>19</v>
      </c>
      <c r="G71" t="s">
        <v>283</v>
      </c>
      <c r="H71" t="s">
        <v>343</v>
      </c>
      <c r="I71">
        <v>8106</v>
      </c>
      <c r="J71">
        <v>47235</v>
      </c>
      <c r="K71">
        <v>1.2</v>
      </c>
      <c r="L71">
        <v>1</v>
      </c>
      <c r="M71">
        <v>1</v>
      </c>
      <c r="N71" s="36">
        <v>1.9630000000000001</v>
      </c>
      <c r="O71" s="36">
        <v>7.3339999999999996</v>
      </c>
      <c r="P71" s="36">
        <v>25.648</v>
      </c>
      <c r="Q71" s="36">
        <v>3352.47</v>
      </c>
      <c r="R71" s="37">
        <v>0</v>
      </c>
      <c r="S71" s="36">
        <v>3352.47</v>
      </c>
      <c r="T71" s="36">
        <f t="shared" si="5"/>
        <v>10014.00894</v>
      </c>
      <c r="U71" s="36">
        <f t="shared" si="8"/>
        <v>866.05372499999999</v>
      </c>
      <c r="V71" s="36">
        <f t="shared" si="6"/>
        <v>1211.4832799999999</v>
      </c>
      <c r="W71" s="36">
        <f t="shared" si="7"/>
        <v>16762.349999999999</v>
      </c>
      <c r="X71" s="36">
        <f t="shared" si="9"/>
        <v>28853.895944999997</v>
      </c>
      <c r="Y71" t="s">
        <v>2633</v>
      </c>
    </row>
    <row r="72" spans="1:25" ht="14.4" x14ac:dyDescent="0.3">
      <c r="A72">
        <v>2017</v>
      </c>
      <c r="B72">
        <v>7047</v>
      </c>
      <c r="C72" t="s">
        <v>341</v>
      </c>
      <c r="D72" t="s">
        <v>345</v>
      </c>
      <c r="E72" t="s">
        <v>258</v>
      </c>
      <c r="F72">
        <v>10.089</v>
      </c>
      <c r="G72" t="s">
        <v>283</v>
      </c>
      <c r="H72" t="s">
        <v>343</v>
      </c>
      <c r="I72">
        <v>8106</v>
      </c>
      <c r="J72">
        <v>47235</v>
      </c>
      <c r="K72">
        <v>1.2</v>
      </c>
      <c r="L72">
        <v>1</v>
      </c>
      <c r="M72">
        <v>1</v>
      </c>
      <c r="N72" s="36">
        <v>0.91200000000000003</v>
      </c>
      <c r="O72" s="36">
        <v>3.4060000000000001</v>
      </c>
      <c r="P72" s="36">
        <v>11.911</v>
      </c>
      <c r="Q72" s="36">
        <v>1556.9760000000001</v>
      </c>
      <c r="R72" s="37">
        <v>0</v>
      </c>
      <c r="S72" s="36">
        <v>1556.9760000000001</v>
      </c>
      <c r="T72" s="36">
        <f t="shared" si="5"/>
        <v>4652.45856</v>
      </c>
      <c r="U72" s="36">
        <f t="shared" si="8"/>
        <v>402.20602500000001</v>
      </c>
      <c r="V72" s="36">
        <f t="shared" si="6"/>
        <v>562.616085</v>
      </c>
      <c r="W72" s="36">
        <f t="shared" si="7"/>
        <v>7784.880000000001</v>
      </c>
      <c r="X72" s="36">
        <f t="shared" si="9"/>
        <v>13402.160670000001</v>
      </c>
      <c r="Y72" t="s">
        <v>2633</v>
      </c>
    </row>
    <row r="73" spans="1:25" ht="14.4" x14ac:dyDescent="0.3">
      <c r="A73">
        <v>2017</v>
      </c>
      <c r="B73">
        <v>7047</v>
      </c>
      <c r="C73" t="s">
        <v>341</v>
      </c>
      <c r="D73" t="s">
        <v>346</v>
      </c>
      <c r="E73" t="s">
        <v>258</v>
      </c>
      <c r="F73">
        <v>4.75</v>
      </c>
      <c r="G73" t="s">
        <v>283</v>
      </c>
      <c r="H73" t="s">
        <v>343</v>
      </c>
      <c r="I73">
        <v>8106</v>
      </c>
      <c r="J73">
        <v>47235</v>
      </c>
      <c r="K73">
        <v>1.2</v>
      </c>
      <c r="L73">
        <v>1</v>
      </c>
      <c r="M73">
        <v>1</v>
      </c>
      <c r="N73" s="36">
        <v>0.17</v>
      </c>
      <c r="O73" s="36">
        <v>0.63800000000000001</v>
      </c>
      <c r="P73" s="36">
        <v>2.2309999999999999</v>
      </c>
      <c r="Q73" s="36">
        <v>291.714</v>
      </c>
      <c r="R73" s="37">
        <v>0</v>
      </c>
      <c r="S73" s="36">
        <v>291.714</v>
      </c>
      <c r="T73" s="36">
        <f t="shared" si="5"/>
        <v>867.23460000000011</v>
      </c>
      <c r="U73" s="36">
        <f t="shared" si="8"/>
        <v>75.339825000000005</v>
      </c>
      <c r="V73" s="36">
        <f t="shared" si="6"/>
        <v>105.38128499999999</v>
      </c>
      <c r="W73" s="36">
        <f t="shared" si="7"/>
        <v>1458.57</v>
      </c>
      <c r="X73" s="36">
        <f t="shared" si="9"/>
        <v>2506.5257099999999</v>
      </c>
      <c r="Y73" t="s">
        <v>2633</v>
      </c>
    </row>
    <row r="74" spans="1:25" ht="14.4" x14ac:dyDescent="0.3">
      <c r="A74">
        <v>2017</v>
      </c>
      <c r="B74">
        <v>9778</v>
      </c>
      <c r="C74" t="s">
        <v>347</v>
      </c>
      <c r="D74" t="s">
        <v>348</v>
      </c>
      <c r="E74" t="s">
        <v>265</v>
      </c>
      <c r="F74">
        <v>464.43900000000002</v>
      </c>
      <c r="G74" t="s">
        <v>241</v>
      </c>
      <c r="H74" t="s">
        <v>349</v>
      </c>
      <c r="I74">
        <v>13128</v>
      </c>
      <c r="J74">
        <v>153266</v>
      </c>
      <c r="K74">
        <v>1.2</v>
      </c>
      <c r="L74">
        <v>1.1000000000000001</v>
      </c>
      <c r="M74">
        <v>1</v>
      </c>
      <c r="N74" s="36">
        <v>36.540999999999997</v>
      </c>
      <c r="O74" s="36">
        <v>520.02700000000004</v>
      </c>
      <c r="P74" s="36">
        <v>4.5339999999999998</v>
      </c>
      <c r="Q74" s="36">
        <v>797212.25300000003</v>
      </c>
      <c r="R74" s="37">
        <v>0</v>
      </c>
      <c r="S74" s="36">
        <v>797212.25300000003</v>
      </c>
      <c r="T74" s="36">
        <f t="shared" si="5"/>
        <v>604853.23384799995</v>
      </c>
      <c r="U74" s="36">
        <f t="shared" si="8"/>
        <v>219181.76000050007</v>
      </c>
      <c r="V74" s="36">
        <f t="shared" si="6"/>
        <v>694.90804400000002</v>
      </c>
      <c r="W74" s="36">
        <f t="shared" si="7"/>
        <v>3986061.2650000001</v>
      </c>
      <c r="X74" s="36">
        <f t="shared" si="9"/>
        <v>4810791.1668925006</v>
      </c>
      <c r="Y74" t="s">
        <v>2634</v>
      </c>
    </row>
    <row r="75" spans="1:25" ht="14.4" x14ac:dyDescent="0.3">
      <c r="A75">
        <v>2017</v>
      </c>
      <c r="B75">
        <v>9778</v>
      </c>
      <c r="C75" t="s">
        <v>347</v>
      </c>
      <c r="D75" t="s">
        <v>350</v>
      </c>
      <c r="E75" t="s">
        <v>258</v>
      </c>
      <c r="F75">
        <v>207.26400000000001</v>
      </c>
      <c r="G75" t="s">
        <v>241</v>
      </c>
      <c r="H75" t="s">
        <v>349</v>
      </c>
      <c r="I75">
        <v>13128</v>
      </c>
      <c r="J75">
        <v>153266</v>
      </c>
      <c r="K75">
        <v>1.2</v>
      </c>
      <c r="L75">
        <v>1.1000000000000001</v>
      </c>
      <c r="M75">
        <v>1</v>
      </c>
      <c r="N75" s="36">
        <v>0.32400000000000001</v>
      </c>
      <c r="O75" s="36">
        <v>1.3720000000000001</v>
      </c>
      <c r="P75" s="36">
        <v>0.01</v>
      </c>
      <c r="Q75" s="36">
        <v>1252.221</v>
      </c>
      <c r="R75" s="37">
        <v>0</v>
      </c>
      <c r="S75" s="36">
        <v>1252.221</v>
      </c>
      <c r="T75" s="36">
        <f t="shared" si="5"/>
        <v>5363.0838720000002</v>
      </c>
      <c r="U75" s="36">
        <f t="shared" si="8"/>
        <v>578.27261800000019</v>
      </c>
      <c r="V75" s="36">
        <f t="shared" si="6"/>
        <v>1.5326600000000001</v>
      </c>
      <c r="W75" s="36">
        <f t="shared" si="7"/>
        <v>6261.1049999999996</v>
      </c>
      <c r="X75" s="36">
        <f t="shared" si="9"/>
        <v>12203.994149999999</v>
      </c>
      <c r="Y75" t="s">
        <v>2634</v>
      </c>
    </row>
    <row r="76" spans="1:25" ht="14.4" x14ac:dyDescent="0.3">
      <c r="A76">
        <v>2017</v>
      </c>
      <c r="B76">
        <v>9778</v>
      </c>
      <c r="C76" t="s">
        <v>347</v>
      </c>
      <c r="D76" t="s">
        <v>351</v>
      </c>
      <c r="E76" t="s">
        <v>258</v>
      </c>
      <c r="F76">
        <v>207.26400000000001</v>
      </c>
      <c r="G76" t="s">
        <v>241</v>
      </c>
      <c r="H76" t="s">
        <v>349</v>
      </c>
      <c r="I76">
        <v>13128</v>
      </c>
      <c r="J76">
        <v>153266</v>
      </c>
      <c r="K76">
        <v>1.2</v>
      </c>
      <c r="L76">
        <v>1.1000000000000001</v>
      </c>
      <c r="M76">
        <v>1</v>
      </c>
      <c r="N76" s="36">
        <v>0.29399999999999998</v>
      </c>
      <c r="O76" s="36">
        <v>1.246</v>
      </c>
      <c r="P76" s="36">
        <v>8.9999999999999993E-3</v>
      </c>
      <c r="Q76" s="36">
        <v>1136.8050000000001</v>
      </c>
      <c r="R76" s="37">
        <v>0</v>
      </c>
      <c r="S76" s="36">
        <v>1136.8050000000001</v>
      </c>
      <c r="T76" s="36">
        <f t="shared" si="5"/>
        <v>4866.5020319999994</v>
      </c>
      <c r="U76" s="36">
        <f t="shared" si="8"/>
        <v>525.16594900000007</v>
      </c>
      <c r="V76" s="36">
        <f t="shared" si="6"/>
        <v>1.379394</v>
      </c>
      <c r="W76" s="36">
        <f t="shared" si="7"/>
        <v>5684.0250000000005</v>
      </c>
      <c r="X76" s="36">
        <f t="shared" si="9"/>
        <v>11077.072375</v>
      </c>
      <c r="Y76" t="s">
        <v>2634</v>
      </c>
    </row>
    <row r="77" spans="1:25" ht="14.4" x14ac:dyDescent="0.3">
      <c r="A77">
        <v>2017</v>
      </c>
      <c r="B77">
        <v>9898</v>
      </c>
      <c r="C77" t="s">
        <v>352</v>
      </c>
      <c r="D77" t="s">
        <v>353</v>
      </c>
      <c r="E77" t="s">
        <v>265</v>
      </c>
      <c r="F77">
        <v>15.916</v>
      </c>
      <c r="G77" t="s">
        <v>231</v>
      </c>
      <c r="H77" t="s">
        <v>354</v>
      </c>
      <c r="I77">
        <v>13601</v>
      </c>
      <c r="J77">
        <v>72006</v>
      </c>
      <c r="K77">
        <v>1.2</v>
      </c>
      <c r="L77">
        <v>1.1000000000000001</v>
      </c>
      <c r="M77">
        <v>1</v>
      </c>
      <c r="N77" s="36">
        <v>0.20399999999999999</v>
      </c>
      <c r="O77" s="36">
        <v>1.3480000000000001</v>
      </c>
      <c r="P77" s="36">
        <v>1.6E-2</v>
      </c>
      <c r="Q77" s="36">
        <v>3280.8589999999999</v>
      </c>
      <c r="R77" s="37">
        <v>0</v>
      </c>
      <c r="S77" s="36">
        <v>3280.8589999999999</v>
      </c>
      <c r="T77" s="36">
        <f t="shared" si="5"/>
        <v>1586.4361919999997</v>
      </c>
      <c r="U77" s="36">
        <f t="shared" si="8"/>
        <v>266.92624200000006</v>
      </c>
      <c r="V77" s="36">
        <f t="shared" si="6"/>
        <v>1.152096</v>
      </c>
      <c r="W77" s="36">
        <f t="shared" si="7"/>
        <v>16404.294999999998</v>
      </c>
      <c r="X77" s="36">
        <f t="shared" si="9"/>
        <v>18258.809529999999</v>
      </c>
      <c r="Y77" t="s">
        <v>2634</v>
      </c>
    </row>
    <row r="78" spans="1:25" ht="14.4" x14ac:dyDescent="0.3">
      <c r="A78">
        <v>2017</v>
      </c>
      <c r="B78">
        <v>9898</v>
      </c>
      <c r="C78" t="s">
        <v>352</v>
      </c>
      <c r="D78" t="s">
        <v>355</v>
      </c>
      <c r="E78" t="s">
        <v>265</v>
      </c>
      <c r="F78">
        <v>42.328000000000003</v>
      </c>
      <c r="G78" t="s">
        <v>231</v>
      </c>
      <c r="H78" t="s">
        <v>354</v>
      </c>
      <c r="I78">
        <v>13601</v>
      </c>
      <c r="J78">
        <v>72006</v>
      </c>
      <c r="K78">
        <v>1.2</v>
      </c>
      <c r="L78">
        <v>1.1000000000000001</v>
      </c>
      <c r="M78">
        <v>1</v>
      </c>
      <c r="N78" s="36">
        <v>1.5329999999999999</v>
      </c>
      <c r="O78" s="36">
        <v>258.262</v>
      </c>
      <c r="P78" s="36">
        <v>2.5819999999999999</v>
      </c>
      <c r="Q78" s="36">
        <v>96668.820999999996</v>
      </c>
      <c r="R78" s="37">
        <v>0</v>
      </c>
      <c r="S78" s="36">
        <v>96668.820999999996</v>
      </c>
      <c r="T78" s="36">
        <f t="shared" si="5"/>
        <v>11921.601383999998</v>
      </c>
      <c r="U78" s="36">
        <f t="shared" si="8"/>
        <v>51140.13732300001</v>
      </c>
      <c r="V78" s="36">
        <f t="shared" si="6"/>
        <v>185.91949199999999</v>
      </c>
      <c r="W78" s="36">
        <f t="shared" si="7"/>
        <v>483344.10499999998</v>
      </c>
      <c r="X78" s="36">
        <f t="shared" si="9"/>
        <v>546591.76319900004</v>
      </c>
      <c r="Y78" t="s">
        <v>2634</v>
      </c>
    </row>
    <row r="79" spans="1:25" ht="14.4" x14ac:dyDescent="0.3">
      <c r="A79">
        <v>2017</v>
      </c>
      <c r="B79">
        <v>11626</v>
      </c>
      <c r="C79" t="s">
        <v>356</v>
      </c>
      <c r="D79" t="s">
        <v>357</v>
      </c>
      <c r="E79" t="s">
        <v>265</v>
      </c>
      <c r="F79">
        <v>22.806000000000001</v>
      </c>
      <c r="G79" t="s">
        <v>358</v>
      </c>
      <c r="H79" t="s">
        <v>359</v>
      </c>
      <c r="I79">
        <v>13125</v>
      </c>
      <c r="J79">
        <v>224468</v>
      </c>
      <c r="K79">
        <v>1.2</v>
      </c>
      <c r="L79">
        <v>1.1000000000000001</v>
      </c>
      <c r="M79">
        <v>1</v>
      </c>
      <c r="N79" s="36">
        <v>7.8E-2</v>
      </c>
      <c r="O79" s="36">
        <v>1.0389999999999999</v>
      </c>
      <c r="P79" s="36">
        <v>0.16300000000000001</v>
      </c>
      <c r="Q79" s="36">
        <v>1234.576</v>
      </c>
      <c r="R79" s="37">
        <v>0</v>
      </c>
      <c r="S79" s="36">
        <v>1234.576</v>
      </c>
      <c r="T79" s="36">
        <f t="shared" si="5"/>
        <v>1890.9184320000002</v>
      </c>
      <c r="U79" s="36">
        <f t="shared" si="8"/>
        <v>641.36119300000007</v>
      </c>
      <c r="V79" s="36">
        <f t="shared" si="6"/>
        <v>36.588284000000009</v>
      </c>
      <c r="W79" s="36">
        <f t="shared" si="7"/>
        <v>6172.88</v>
      </c>
      <c r="X79" s="36">
        <f t="shared" si="9"/>
        <v>8741.7479089999997</v>
      </c>
      <c r="Y79" t="s">
        <v>2634</v>
      </c>
    </row>
    <row r="80" spans="1:25" ht="14.4" x14ac:dyDescent="0.3">
      <c r="A80">
        <v>2017</v>
      </c>
      <c r="B80">
        <v>11626</v>
      </c>
      <c r="C80" t="s">
        <v>356</v>
      </c>
      <c r="D80" t="s">
        <v>360</v>
      </c>
      <c r="E80" t="s">
        <v>265</v>
      </c>
      <c r="F80">
        <v>14.316000000000001</v>
      </c>
      <c r="G80" t="s">
        <v>358</v>
      </c>
      <c r="H80" t="s">
        <v>359</v>
      </c>
      <c r="I80">
        <v>13125</v>
      </c>
      <c r="J80">
        <v>224468</v>
      </c>
      <c r="K80">
        <v>1.2</v>
      </c>
      <c r="L80">
        <v>1.1000000000000001</v>
      </c>
      <c r="M80">
        <v>1</v>
      </c>
      <c r="N80" s="36">
        <v>5.8999999999999997E-2</v>
      </c>
      <c r="O80" s="36">
        <v>0.77500000000000002</v>
      </c>
      <c r="P80" s="36">
        <v>0.13400000000000001</v>
      </c>
      <c r="Q80" s="36">
        <v>920.27099999999996</v>
      </c>
      <c r="R80" s="37">
        <v>0</v>
      </c>
      <c r="S80" s="36">
        <v>920.27099999999996</v>
      </c>
      <c r="T80" s="36">
        <f t="shared" si="5"/>
        <v>1430.3100959999999</v>
      </c>
      <c r="U80" s="36">
        <f t="shared" si="8"/>
        <v>478.39742500000011</v>
      </c>
      <c r="V80" s="36">
        <f t="shared" si="6"/>
        <v>30.078712000000007</v>
      </c>
      <c r="W80" s="36">
        <f t="shared" si="7"/>
        <v>4601.3549999999996</v>
      </c>
      <c r="X80" s="36">
        <f t="shared" si="9"/>
        <v>6540.1412329999994</v>
      </c>
      <c r="Y80" t="s">
        <v>2634</v>
      </c>
    </row>
    <row r="81" spans="1:25" ht="14.4" x14ac:dyDescent="0.3">
      <c r="A81">
        <v>2017</v>
      </c>
      <c r="B81">
        <v>11626</v>
      </c>
      <c r="C81" t="s">
        <v>356</v>
      </c>
      <c r="D81" t="s">
        <v>361</v>
      </c>
      <c r="E81" t="s">
        <v>265</v>
      </c>
      <c r="F81">
        <v>28.359000000000002</v>
      </c>
      <c r="G81" t="s">
        <v>358</v>
      </c>
      <c r="H81" t="s">
        <v>359</v>
      </c>
      <c r="I81">
        <v>13125</v>
      </c>
      <c r="J81">
        <v>224468</v>
      </c>
      <c r="K81">
        <v>1.2</v>
      </c>
      <c r="L81">
        <v>1.1000000000000001</v>
      </c>
      <c r="M81">
        <v>1</v>
      </c>
      <c r="N81" s="36">
        <v>0.48699999999999999</v>
      </c>
      <c r="O81" s="36">
        <v>6.4690000000000003</v>
      </c>
      <c r="P81" s="36">
        <v>0.84499999999999997</v>
      </c>
      <c r="Q81" s="36">
        <v>7697.6580000000004</v>
      </c>
      <c r="R81" s="37">
        <v>0</v>
      </c>
      <c r="S81" s="36">
        <v>7697.6580000000004</v>
      </c>
      <c r="T81" s="36">
        <f t="shared" si="5"/>
        <v>11806.118928</v>
      </c>
      <c r="U81" s="36">
        <f t="shared" si="8"/>
        <v>3993.2296030000011</v>
      </c>
      <c r="V81" s="36">
        <f t="shared" si="6"/>
        <v>189.67546000000004</v>
      </c>
      <c r="W81" s="36">
        <f t="shared" si="7"/>
        <v>38488.29</v>
      </c>
      <c r="X81" s="36">
        <f t="shared" si="9"/>
        <v>54477.313991000003</v>
      </c>
      <c r="Y81" t="s">
        <v>2634</v>
      </c>
    </row>
    <row r="82" spans="1:25" ht="14.4" x14ac:dyDescent="0.3">
      <c r="A82">
        <v>2017</v>
      </c>
      <c r="B82">
        <v>28770</v>
      </c>
      <c r="C82" t="s">
        <v>362</v>
      </c>
      <c r="D82" t="s">
        <v>363</v>
      </c>
      <c r="E82" t="s">
        <v>265</v>
      </c>
      <c r="F82">
        <v>353.08199999999999</v>
      </c>
      <c r="G82" t="s">
        <v>241</v>
      </c>
      <c r="H82" t="s">
        <v>364</v>
      </c>
      <c r="I82">
        <v>5501</v>
      </c>
      <c r="J82">
        <v>95852</v>
      </c>
      <c r="K82">
        <v>1</v>
      </c>
      <c r="L82">
        <v>1</v>
      </c>
      <c r="M82">
        <v>1</v>
      </c>
      <c r="N82" s="36">
        <v>9.2840000000000007</v>
      </c>
      <c r="O82" s="36">
        <v>306.18</v>
      </c>
      <c r="P82" s="36">
        <v>2.8879999999999999</v>
      </c>
      <c r="Q82" s="36">
        <v>749524.28500000003</v>
      </c>
      <c r="R82" s="37">
        <v>0</v>
      </c>
      <c r="S82" s="36">
        <v>749524.28500000003</v>
      </c>
      <c r="T82" s="36">
        <f t="shared" si="5"/>
        <v>80090.097120000006</v>
      </c>
      <c r="U82" s="36">
        <f t="shared" si="8"/>
        <v>73369.913400000005</v>
      </c>
      <c r="V82" s="36">
        <f t="shared" si="6"/>
        <v>276.82057600000002</v>
      </c>
      <c r="W82" s="36">
        <f t="shared" si="7"/>
        <v>3747621.4250000003</v>
      </c>
      <c r="X82" s="36">
        <f t="shared" si="9"/>
        <v>3901358.2560960003</v>
      </c>
      <c r="Y82" t="s">
        <v>61</v>
      </c>
    </row>
    <row r="83" spans="1:25" ht="14.4" x14ac:dyDescent="0.3">
      <c r="A83">
        <v>2017</v>
      </c>
      <c r="B83">
        <v>28770</v>
      </c>
      <c r="C83" t="s">
        <v>362</v>
      </c>
      <c r="D83" t="s">
        <v>365</v>
      </c>
      <c r="E83" t="s">
        <v>258</v>
      </c>
      <c r="F83">
        <v>17.634</v>
      </c>
      <c r="G83" t="s">
        <v>241</v>
      </c>
      <c r="H83" t="s">
        <v>364</v>
      </c>
      <c r="I83">
        <v>5501</v>
      </c>
      <c r="J83">
        <v>95852</v>
      </c>
      <c r="K83">
        <v>1</v>
      </c>
      <c r="L83">
        <v>1</v>
      </c>
      <c r="M83">
        <v>1</v>
      </c>
      <c r="N83" s="36">
        <v>7.0000000000000007E-2</v>
      </c>
      <c r="O83" s="36">
        <v>0.85499999999999998</v>
      </c>
      <c r="P83" s="36">
        <v>0.39900000000000002</v>
      </c>
      <c r="Q83" s="36">
        <v>999.41499999999996</v>
      </c>
      <c r="R83" s="37">
        <v>0</v>
      </c>
      <c r="S83" s="36">
        <v>999.41499999999996</v>
      </c>
      <c r="T83" s="36">
        <f t="shared" si="5"/>
        <v>603.86760000000004</v>
      </c>
      <c r="U83" s="36">
        <f t="shared" si="8"/>
        <v>204.88365000000002</v>
      </c>
      <c r="V83" s="36">
        <f t="shared" si="6"/>
        <v>38.244948000000001</v>
      </c>
      <c r="W83" s="36">
        <f t="shared" si="7"/>
        <v>4997.0749999999998</v>
      </c>
      <c r="X83" s="36">
        <f t="shared" si="9"/>
        <v>5844.0711979999996</v>
      </c>
      <c r="Y83" t="s">
        <v>61</v>
      </c>
    </row>
    <row r="84" spans="1:25" ht="14.4" x14ac:dyDescent="0.3">
      <c r="A84">
        <v>2017</v>
      </c>
      <c r="B84">
        <v>28770</v>
      </c>
      <c r="C84" t="s">
        <v>362</v>
      </c>
      <c r="D84" t="s">
        <v>366</v>
      </c>
      <c r="E84" t="s">
        <v>265</v>
      </c>
      <c r="F84">
        <v>377.66300000000001</v>
      </c>
      <c r="G84" t="s">
        <v>241</v>
      </c>
      <c r="H84" t="s">
        <v>364</v>
      </c>
      <c r="I84">
        <v>5501</v>
      </c>
      <c r="J84">
        <v>95852</v>
      </c>
      <c r="K84">
        <v>1</v>
      </c>
      <c r="L84">
        <v>1</v>
      </c>
      <c r="M84">
        <v>1</v>
      </c>
      <c r="N84" s="36">
        <v>16.899000000000001</v>
      </c>
      <c r="O84" s="36">
        <v>297.58499999999998</v>
      </c>
      <c r="P84" s="36">
        <v>3.1110000000000002</v>
      </c>
      <c r="Q84" s="36">
        <v>753229.46799999999</v>
      </c>
      <c r="R84" s="37">
        <v>0</v>
      </c>
      <c r="S84" s="36">
        <v>753229.46799999999</v>
      </c>
      <c r="T84" s="36">
        <f t="shared" si="5"/>
        <v>145782.26532000001</v>
      </c>
      <c r="U84" s="36">
        <f t="shared" si="8"/>
        <v>71310.293550000002</v>
      </c>
      <c r="V84" s="36">
        <f t="shared" si="6"/>
        <v>298.19557200000003</v>
      </c>
      <c r="W84" s="36">
        <f t="shared" si="7"/>
        <v>3766147.34</v>
      </c>
      <c r="X84" s="36">
        <f t="shared" si="9"/>
        <v>3983538.0944419997</v>
      </c>
      <c r="Y84" t="s">
        <v>61</v>
      </c>
    </row>
    <row r="85" spans="1:25" ht="14.4" x14ac:dyDescent="0.3">
      <c r="A85">
        <v>2017</v>
      </c>
      <c r="B85">
        <v>28770</v>
      </c>
      <c r="C85" t="s">
        <v>362</v>
      </c>
      <c r="D85" t="s">
        <v>367</v>
      </c>
      <c r="E85" t="s">
        <v>265</v>
      </c>
      <c r="F85">
        <v>282.452</v>
      </c>
      <c r="G85" t="s">
        <v>241</v>
      </c>
      <c r="H85" t="s">
        <v>364</v>
      </c>
      <c r="I85">
        <v>5501</v>
      </c>
      <c r="J85">
        <v>95852</v>
      </c>
      <c r="K85">
        <v>1</v>
      </c>
      <c r="L85">
        <v>1</v>
      </c>
      <c r="M85">
        <v>1</v>
      </c>
      <c r="N85" s="36">
        <v>3.2000000000000001E-2</v>
      </c>
      <c r="O85" s="36">
        <v>2.73</v>
      </c>
      <c r="P85" s="36">
        <v>0.28100000000000003</v>
      </c>
      <c r="Q85" s="36">
        <v>1681.5509999999999</v>
      </c>
      <c r="R85" s="37">
        <v>0</v>
      </c>
      <c r="S85" s="36">
        <v>1681.5509999999999</v>
      </c>
      <c r="T85" s="36">
        <f t="shared" si="5"/>
        <v>276.05376000000001</v>
      </c>
      <c r="U85" s="36">
        <f t="shared" si="8"/>
        <v>654.18990000000008</v>
      </c>
      <c r="V85" s="36">
        <f t="shared" si="6"/>
        <v>26.934412000000005</v>
      </c>
      <c r="W85" s="36">
        <f t="shared" si="7"/>
        <v>8407.7549999999992</v>
      </c>
      <c r="X85" s="36">
        <f t="shared" si="9"/>
        <v>9364.9330719999998</v>
      </c>
      <c r="Y85" t="s">
        <v>61</v>
      </c>
    </row>
    <row r="86" spans="1:25" ht="14.4" x14ac:dyDescent="0.3">
      <c r="A86">
        <v>2017</v>
      </c>
      <c r="B86">
        <v>64566</v>
      </c>
      <c r="C86" t="s">
        <v>368</v>
      </c>
      <c r="D86" t="s">
        <v>369</v>
      </c>
      <c r="E86" t="s">
        <v>258</v>
      </c>
      <c r="F86">
        <v>6.8259999999999996</v>
      </c>
      <c r="G86" t="s">
        <v>370</v>
      </c>
      <c r="H86" t="s">
        <v>58</v>
      </c>
      <c r="I86">
        <v>2101</v>
      </c>
      <c r="J86">
        <v>389812</v>
      </c>
      <c r="K86">
        <v>1</v>
      </c>
      <c r="L86">
        <v>1</v>
      </c>
      <c r="M86">
        <v>1</v>
      </c>
      <c r="N86" s="36">
        <v>0.68</v>
      </c>
      <c r="O86" s="36">
        <v>6.6429999999999998</v>
      </c>
      <c r="P86" s="36">
        <v>9.859</v>
      </c>
      <c r="Q86" s="36">
        <v>7323.9870000000001</v>
      </c>
      <c r="R86" s="37">
        <v>0</v>
      </c>
      <c r="S86" s="36">
        <v>7323.9870000000001</v>
      </c>
      <c r="T86" s="36">
        <f t="shared" si="5"/>
        <v>23856.494400000003</v>
      </c>
      <c r="U86" s="36">
        <f t="shared" si="8"/>
        <v>6473.8027900000016</v>
      </c>
      <c r="V86" s="36">
        <f t="shared" si="6"/>
        <v>3843.1565080000005</v>
      </c>
      <c r="W86" s="36">
        <f t="shared" si="7"/>
        <v>36619.934999999998</v>
      </c>
      <c r="X86" s="36">
        <f t="shared" si="9"/>
        <v>70793.388697999995</v>
      </c>
      <c r="Y86" t="s">
        <v>58</v>
      </c>
    </row>
    <row r="87" spans="1:25" ht="14.4" x14ac:dyDescent="0.3">
      <c r="A87">
        <v>2017</v>
      </c>
      <c r="B87">
        <v>64566</v>
      </c>
      <c r="C87" t="s">
        <v>368</v>
      </c>
      <c r="D87" t="s">
        <v>371</v>
      </c>
      <c r="E87" t="s">
        <v>258</v>
      </c>
      <c r="F87">
        <v>6.8259999999999996</v>
      </c>
      <c r="G87" t="s">
        <v>370</v>
      </c>
      <c r="H87" t="s">
        <v>58</v>
      </c>
      <c r="I87">
        <v>2101</v>
      </c>
      <c r="J87">
        <v>389812</v>
      </c>
      <c r="K87">
        <v>1</v>
      </c>
      <c r="L87">
        <v>1</v>
      </c>
      <c r="M87">
        <v>1</v>
      </c>
      <c r="N87" s="36">
        <v>0.47199999999999998</v>
      </c>
      <c r="O87" s="36">
        <v>4.6109999999999998</v>
      </c>
      <c r="P87" s="36">
        <v>6.843</v>
      </c>
      <c r="Q87" s="36">
        <v>5083.6899999999996</v>
      </c>
      <c r="R87" s="37">
        <v>0</v>
      </c>
      <c r="S87" s="36">
        <v>5083.6899999999996</v>
      </c>
      <c r="T87" s="36">
        <f t="shared" si="5"/>
        <v>16559.213759999999</v>
      </c>
      <c r="U87" s="36">
        <f t="shared" si="8"/>
        <v>4493.5578300000006</v>
      </c>
      <c r="V87" s="36">
        <f t="shared" si="6"/>
        <v>2667.4835160000002</v>
      </c>
      <c r="W87" s="36">
        <f t="shared" si="7"/>
        <v>25418.449999999997</v>
      </c>
      <c r="X87" s="36">
        <f t="shared" si="9"/>
        <v>49138.705105999994</v>
      </c>
      <c r="Y87" t="s">
        <v>58</v>
      </c>
    </row>
    <row r="88" spans="1:25" ht="14.4" x14ac:dyDescent="0.3">
      <c r="A88">
        <v>2017</v>
      </c>
      <c r="B88">
        <v>64566</v>
      </c>
      <c r="C88" t="s">
        <v>368</v>
      </c>
      <c r="D88" t="s">
        <v>372</v>
      </c>
      <c r="E88" t="s">
        <v>258</v>
      </c>
      <c r="F88">
        <v>6.8259999999999996</v>
      </c>
      <c r="G88" t="s">
        <v>370</v>
      </c>
      <c r="H88" t="s">
        <v>58</v>
      </c>
      <c r="I88">
        <v>2101</v>
      </c>
      <c r="J88">
        <v>389812</v>
      </c>
      <c r="K88">
        <v>1</v>
      </c>
      <c r="L88">
        <v>1</v>
      </c>
      <c r="M88">
        <v>1</v>
      </c>
      <c r="N88" s="36">
        <v>0.66900000000000004</v>
      </c>
      <c r="O88" s="36">
        <v>6.53</v>
      </c>
      <c r="P88" s="36">
        <v>9.6920000000000002</v>
      </c>
      <c r="Q88" s="36">
        <v>7199.93</v>
      </c>
      <c r="R88" s="37">
        <v>0</v>
      </c>
      <c r="S88" s="36">
        <v>7199.93</v>
      </c>
      <c r="T88" s="36">
        <f t="shared" si="5"/>
        <v>23470.580520000003</v>
      </c>
      <c r="U88" s="36">
        <f t="shared" si="8"/>
        <v>6363.6809000000012</v>
      </c>
      <c r="V88" s="36">
        <f t="shared" si="6"/>
        <v>3778.0579040000007</v>
      </c>
      <c r="W88" s="36">
        <f t="shared" si="7"/>
        <v>35999.65</v>
      </c>
      <c r="X88" s="36">
        <f t="shared" si="9"/>
        <v>69611.969324000005</v>
      </c>
      <c r="Y88" t="s">
        <v>58</v>
      </c>
    </row>
    <row r="89" spans="1:25" ht="14.4" x14ac:dyDescent="0.3">
      <c r="A89">
        <v>2017</v>
      </c>
      <c r="B89">
        <v>64566</v>
      </c>
      <c r="C89" t="s">
        <v>368</v>
      </c>
      <c r="D89" t="s">
        <v>373</v>
      </c>
      <c r="E89" t="s">
        <v>258</v>
      </c>
      <c r="F89">
        <v>6.8259999999999996</v>
      </c>
      <c r="G89" t="s">
        <v>370</v>
      </c>
      <c r="H89" t="s">
        <v>58</v>
      </c>
      <c r="I89">
        <v>2101</v>
      </c>
      <c r="J89">
        <v>389812</v>
      </c>
      <c r="K89">
        <v>1</v>
      </c>
      <c r="L89">
        <v>1</v>
      </c>
      <c r="M89">
        <v>1</v>
      </c>
      <c r="N89" s="36">
        <v>0.33</v>
      </c>
      <c r="O89" s="36">
        <v>3.226</v>
      </c>
      <c r="P89" s="36">
        <v>4.7869999999999999</v>
      </c>
      <c r="Q89" s="36">
        <v>3556.7710000000002</v>
      </c>
      <c r="R89" s="37">
        <v>0</v>
      </c>
      <c r="S89" s="36">
        <v>3556.7710000000002</v>
      </c>
      <c r="T89" s="36">
        <f t="shared" si="5"/>
        <v>11577.416400000002</v>
      </c>
      <c r="U89" s="36">
        <f t="shared" si="8"/>
        <v>3143.8337800000008</v>
      </c>
      <c r="V89" s="36">
        <f t="shared" si="6"/>
        <v>1866.0300440000003</v>
      </c>
      <c r="W89" s="36">
        <f t="shared" si="7"/>
        <v>17783.855</v>
      </c>
      <c r="X89" s="36">
        <f t="shared" si="9"/>
        <v>34371.135223999998</v>
      </c>
      <c r="Y89" t="s">
        <v>58</v>
      </c>
    </row>
    <row r="90" spans="1:25" ht="14.4" x14ac:dyDescent="0.3">
      <c r="A90">
        <v>2017</v>
      </c>
      <c r="B90">
        <v>64566</v>
      </c>
      <c r="C90" t="s">
        <v>368</v>
      </c>
      <c r="D90" t="s">
        <v>374</v>
      </c>
      <c r="E90" t="s">
        <v>258</v>
      </c>
      <c r="F90">
        <v>6.8259999999999996</v>
      </c>
      <c r="G90" t="s">
        <v>370</v>
      </c>
      <c r="H90" t="s">
        <v>58</v>
      </c>
      <c r="I90">
        <v>2101</v>
      </c>
      <c r="J90">
        <v>389812</v>
      </c>
      <c r="K90">
        <v>1</v>
      </c>
      <c r="L90">
        <v>1</v>
      </c>
      <c r="M90">
        <v>1</v>
      </c>
      <c r="N90" s="36">
        <v>0.14799999999999999</v>
      </c>
      <c r="O90" s="36">
        <v>1.448</v>
      </c>
      <c r="P90" s="36">
        <v>2.15</v>
      </c>
      <c r="Q90" s="36">
        <v>1597.4179999999999</v>
      </c>
      <c r="R90" s="37">
        <v>0</v>
      </c>
      <c r="S90" s="36">
        <v>1597.4179999999999</v>
      </c>
      <c r="T90" s="36">
        <f t="shared" si="5"/>
        <v>5192.2958399999998</v>
      </c>
      <c r="U90" s="36">
        <f t="shared" si="8"/>
        <v>1411.1194400000002</v>
      </c>
      <c r="V90" s="36">
        <f t="shared" si="6"/>
        <v>838.09580000000017</v>
      </c>
      <c r="W90" s="36">
        <f t="shared" si="7"/>
        <v>7987.0899999999992</v>
      </c>
      <c r="X90" s="36">
        <f t="shared" si="9"/>
        <v>15428.60108</v>
      </c>
      <c r="Y90" t="s">
        <v>58</v>
      </c>
    </row>
    <row r="91" spans="1:25" ht="14.4" x14ac:dyDescent="0.3">
      <c r="A91">
        <v>2017</v>
      </c>
      <c r="B91">
        <v>64566</v>
      </c>
      <c r="C91" t="s">
        <v>368</v>
      </c>
      <c r="D91" t="s">
        <v>375</v>
      </c>
      <c r="E91" t="s">
        <v>258</v>
      </c>
      <c r="F91">
        <v>6.8259999999999996</v>
      </c>
      <c r="G91" t="s">
        <v>370</v>
      </c>
      <c r="H91" t="s">
        <v>58</v>
      </c>
      <c r="I91">
        <v>2101</v>
      </c>
      <c r="J91">
        <v>389812</v>
      </c>
      <c r="K91">
        <v>1</v>
      </c>
      <c r="L91">
        <v>1</v>
      </c>
      <c r="M91">
        <v>1</v>
      </c>
      <c r="N91" s="36">
        <v>0.443</v>
      </c>
      <c r="O91" s="36">
        <v>4.3250000000000002</v>
      </c>
      <c r="P91" s="36">
        <v>6.42</v>
      </c>
      <c r="Q91" s="36">
        <v>4769.2969999999996</v>
      </c>
      <c r="R91" s="37">
        <v>0</v>
      </c>
      <c r="S91" s="36">
        <v>4769.2969999999996</v>
      </c>
      <c r="T91" s="36">
        <f t="shared" si="5"/>
        <v>15541.804440000002</v>
      </c>
      <c r="U91" s="36">
        <f t="shared" si="8"/>
        <v>4214.8422500000006</v>
      </c>
      <c r="V91" s="36">
        <f t="shared" si="6"/>
        <v>2502.5930400000002</v>
      </c>
      <c r="W91" s="36">
        <f t="shared" si="7"/>
        <v>23846.484999999997</v>
      </c>
      <c r="X91" s="36">
        <f t="shared" si="9"/>
        <v>46105.724730000002</v>
      </c>
      <c r="Y91" t="s">
        <v>58</v>
      </c>
    </row>
    <row r="92" spans="1:25" ht="14.4" x14ac:dyDescent="0.3">
      <c r="A92">
        <v>2017</v>
      </c>
      <c r="B92">
        <v>64566</v>
      </c>
      <c r="C92" t="s">
        <v>368</v>
      </c>
      <c r="D92" t="s">
        <v>376</v>
      </c>
      <c r="E92" t="s">
        <v>258</v>
      </c>
      <c r="F92">
        <v>6.8259999999999996</v>
      </c>
      <c r="G92" t="s">
        <v>370</v>
      </c>
      <c r="H92" t="s">
        <v>58</v>
      </c>
      <c r="I92">
        <v>2101</v>
      </c>
      <c r="J92">
        <v>389812</v>
      </c>
      <c r="K92">
        <v>1</v>
      </c>
      <c r="L92">
        <v>1</v>
      </c>
      <c r="M92">
        <v>1</v>
      </c>
      <c r="N92" s="36">
        <v>0.65700000000000003</v>
      </c>
      <c r="O92" s="36">
        <v>6.42</v>
      </c>
      <c r="P92" s="36">
        <v>9.5289999999999999</v>
      </c>
      <c r="Q92" s="36">
        <v>7078.8119999999999</v>
      </c>
      <c r="R92" s="37">
        <v>0</v>
      </c>
      <c r="S92" s="36">
        <v>7078.8119999999999</v>
      </c>
      <c r="T92" s="36">
        <f t="shared" si="5"/>
        <v>23049.583560000003</v>
      </c>
      <c r="U92" s="36">
        <f t="shared" si="8"/>
        <v>6256.4826000000012</v>
      </c>
      <c r="V92" s="36">
        <f t="shared" si="6"/>
        <v>3714.5185480000005</v>
      </c>
      <c r="W92" s="36">
        <f t="shared" si="7"/>
        <v>35394.06</v>
      </c>
      <c r="X92" s="36">
        <f t="shared" si="9"/>
        <v>68414.644708000007</v>
      </c>
      <c r="Y92" t="s">
        <v>58</v>
      </c>
    </row>
    <row r="93" spans="1:25" ht="14.4" x14ac:dyDescent="0.3">
      <c r="A93">
        <v>2017</v>
      </c>
      <c r="B93">
        <v>64566</v>
      </c>
      <c r="C93" t="s">
        <v>368</v>
      </c>
      <c r="D93" t="s">
        <v>377</v>
      </c>
      <c r="E93" t="s">
        <v>258</v>
      </c>
      <c r="F93">
        <v>6.8259999999999996</v>
      </c>
      <c r="G93" t="s">
        <v>370</v>
      </c>
      <c r="H93" t="s">
        <v>58</v>
      </c>
      <c r="I93">
        <v>2101</v>
      </c>
      <c r="J93">
        <v>389812</v>
      </c>
      <c r="K93">
        <v>1</v>
      </c>
      <c r="L93">
        <v>1</v>
      </c>
      <c r="M93">
        <v>1</v>
      </c>
      <c r="N93" s="36">
        <v>0.51700000000000002</v>
      </c>
      <c r="O93" s="36">
        <v>5.0460000000000003</v>
      </c>
      <c r="P93" s="36">
        <v>7.4889999999999999</v>
      </c>
      <c r="Q93" s="36">
        <v>5563.6859999999997</v>
      </c>
      <c r="R93" s="37">
        <v>0</v>
      </c>
      <c r="S93" s="36">
        <v>5563.6859999999997</v>
      </c>
      <c r="T93" s="36">
        <f t="shared" si="5"/>
        <v>18137.952360000003</v>
      </c>
      <c r="U93" s="36">
        <f t="shared" si="8"/>
        <v>4917.4783800000014</v>
      </c>
      <c r="V93" s="36">
        <f t="shared" si="6"/>
        <v>2919.3020680000004</v>
      </c>
      <c r="W93" s="36">
        <f t="shared" si="7"/>
        <v>27818.43</v>
      </c>
      <c r="X93" s="36">
        <f t="shared" si="9"/>
        <v>53793.162808000008</v>
      </c>
      <c r="Y93" t="s">
        <v>58</v>
      </c>
    </row>
    <row r="94" spans="1:25" ht="14.4" x14ac:dyDescent="0.3">
      <c r="A94">
        <v>2017</v>
      </c>
      <c r="B94">
        <v>78632</v>
      </c>
      <c r="C94" t="s">
        <v>378</v>
      </c>
      <c r="D94" t="s">
        <v>379</v>
      </c>
      <c r="E94" t="s">
        <v>265</v>
      </c>
      <c r="F94">
        <v>17.329000000000001</v>
      </c>
      <c r="G94" t="s">
        <v>325</v>
      </c>
      <c r="H94" t="s">
        <v>380</v>
      </c>
      <c r="I94">
        <v>8112</v>
      </c>
      <c r="J94">
        <v>110823</v>
      </c>
      <c r="K94">
        <v>1.2</v>
      </c>
      <c r="L94">
        <v>1</v>
      </c>
      <c r="M94">
        <v>1</v>
      </c>
      <c r="N94" s="36">
        <v>0.97</v>
      </c>
      <c r="O94" s="36">
        <v>15.17</v>
      </c>
      <c r="P94" s="36">
        <v>2.99</v>
      </c>
      <c r="Q94" s="36">
        <v>21919</v>
      </c>
      <c r="R94" s="37">
        <v>0</v>
      </c>
      <c r="S94" s="36">
        <v>21919</v>
      </c>
      <c r="T94" s="36">
        <f t="shared" si="5"/>
        <v>11609.81748</v>
      </c>
      <c r="U94" s="36">
        <f t="shared" si="8"/>
        <v>4202.9622750000008</v>
      </c>
      <c r="V94" s="36">
        <f t="shared" si="6"/>
        <v>331.36077000000006</v>
      </c>
      <c r="W94" s="36">
        <f t="shared" si="7"/>
        <v>109595</v>
      </c>
      <c r="X94" s="36">
        <f t="shared" si="9"/>
        <v>125739.140525</v>
      </c>
      <c r="Y94" t="s">
        <v>2633</v>
      </c>
    </row>
    <row r="95" spans="1:25" ht="14.4" x14ac:dyDescent="0.3">
      <c r="A95">
        <v>2017</v>
      </c>
      <c r="B95">
        <v>78632</v>
      </c>
      <c r="C95" t="s">
        <v>378</v>
      </c>
      <c r="D95" t="s">
        <v>381</v>
      </c>
      <c r="E95" t="s">
        <v>265</v>
      </c>
      <c r="F95">
        <v>19.213999999999999</v>
      </c>
      <c r="G95" t="s">
        <v>325</v>
      </c>
      <c r="H95" t="s">
        <v>380</v>
      </c>
      <c r="I95">
        <v>8112</v>
      </c>
      <c r="J95">
        <v>110823</v>
      </c>
      <c r="K95">
        <v>1.2</v>
      </c>
      <c r="L95">
        <v>1</v>
      </c>
      <c r="M95">
        <v>1</v>
      </c>
      <c r="N95" s="36">
        <v>0.77</v>
      </c>
      <c r="O95" s="36">
        <v>11.83</v>
      </c>
      <c r="P95" s="36">
        <v>2.56</v>
      </c>
      <c r="Q95" s="36">
        <v>11211</v>
      </c>
      <c r="R95" s="37">
        <v>0</v>
      </c>
      <c r="S95" s="36">
        <v>11211</v>
      </c>
      <c r="T95" s="36">
        <f t="shared" si="5"/>
        <v>9216.0406800000001</v>
      </c>
      <c r="U95" s="36">
        <f t="shared" si="8"/>
        <v>3277.5902250000008</v>
      </c>
      <c r="V95" s="36">
        <f t="shared" si="6"/>
        <v>283.70688000000001</v>
      </c>
      <c r="W95" s="36">
        <f t="shared" si="7"/>
        <v>56055</v>
      </c>
      <c r="X95" s="36">
        <f t="shared" si="9"/>
        <v>68832.337784999996</v>
      </c>
      <c r="Y95" t="s">
        <v>2633</v>
      </c>
    </row>
    <row r="96" spans="1:25" ht="14.4" x14ac:dyDescent="0.3">
      <c r="A96">
        <v>2017</v>
      </c>
      <c r="B96">
        <v>78632</v>
      </c>
      <c r="C96" t="s">
        <v>378</v>
      </c>
      <c r="D96" t="s">
        <v>382</v>
      </c>
      <c r="E96" t="s">
        <v>265</v>
      </c>
      <c r="F96">
        <v>19.309999999999999</v>
      </c>
      <c r="G96" t="s">
        <v>325</v>
      </c>
      <c r="H96" t="s">
        <v>380</v>
      </c>
      <c r="I96">
        <v>8112</v>
      </c>
      <c r="J96">
        <v>110823</v>
      </c>
      <c r="K96">
        <v>1.2</v>
      </c>
      <c r="L96">
        <v>1</v>
      </c>
      <c r="M96">
        <v>1</v>
      </c>
      <c r="N96" s="36">
        <v>0.24</v>
      </c>
      <c r="O96" s="36">
        <v>3.81</v>
      </c>
      <c r="P96" s="36">
        <v>0.52</v>
      </c>
      <c r="Q96" s="36">
        <v>3690</v>
      </c>
      <c r="R96" s="37">
        <v>0</v>
      </c>
      <c r="S96" s="36">
        <v>3690</v>
      </c>
      <c r="T96" s="36">
        <f t="shared" si="5"/>
        <v>2872.5321599999997</v>
      </c>
      <c r="U96" s="36">
        <f t="shared" si="8"/>
        <v>1055.5890750000003</v>
      </c>
      <c r="V96" s="36">
        <f t="shared" si="6"/>
        <v>57.627960000000009</v>
      </c>
      <c r="W96" s="36">
        <f t="shared" si="7"/>
        <v>18450</v>
      </c>
      <c r="X96" s="36">
        <f t="shared" si="9"/>
        <v>22435.749195</v>
      </c>
      <c r="Y96" t="s">
        <v>2633</v>
      </c>
    </row>
    <row r="97" spans="1:25" ht="14.4" x14ac:dyDescent="0.3">
      <c r="A97">
        <v>2017</v>
      </c>
      <c r="B97">
        <v>78632</v>
      </c>
      <c r="C97" t="s">
        <v>378</v>
      </c>
      <c r="D97" t="s">
        <v>383</v>
      </c>
      <c r="E97" t="s">
        <v>265</v>
      </c>
      <c r="F97">
        <v>25.535</v>
      </c>
      <c r="G97" t="s">
        <v>325</v>
      </c>
      <c r="H97" t="s">
        <v>380</v>
      </c>
      <c r="I97">
        <v>8112</v>
      </c>
      <c r="J97">
        <v>110823</v>
      </c>
      <c r="K97">
        <v>1.2</v>
      </c>
      <c r="L97">
        <v>1</v>
      </c>
      <c r="M97">
        <v>1</v>
      </c>
      <c r="N97" s="36">
        <v>1.17</v>
      </c>
      <c r="O97" s="36">
        <v>18.350000000000001</v>
      </c>
      <c r="P97" s="36">
        <v>3.52</v>
      </c>
      <c r="Q97" s="36">
        <v>17927</v>
      </c>
      <c r="R97" s="37">
        <v>0</v>
      </c>
      <c r="S97" s="36">
        <v>17927</v>
      </c>
      <c r="T97" s="36">
        <f t="shared" si="5"/>
        <v>14003.594279999999</v>
      </c>
      <c r="U97" s="36">
        <f t="shared" si="8"/>
        <v>5084.0051250000015</v>
      </c>
      <c r="V97" s="36">
        <f t="shared" si="6"/>
        <v>390.09696000000002</v>
      </c>
      <c r="W97" s="36">
        <f t="shared" si="7"/>
        <v>89635</v>
      </c>
      <c r="X97" s="36">
        <f t="shared" si="9"/>
        <v>109112.696365</v>
      </c>
      <c r="Y97" t="s">
        <v>2633</v>
      </c>
    </row>
    <row r="98" spans="1:25" ht="14.4" x14ac:dyDescent="0.3">
      <c r="A98">
        <v>2017</v>
      </c>
      <c r="B98">
        <v>78632</v>
      </c>
      <c r="C98" t="s">
        <v>378</v>
      </c>
      <c r="D98" t="s">
        <v>384</v>
      </c>
      <c r="E98" t="s">
        <v>265</v>
      </c>
      <c r="F98">
        <v>32.981000000000002</v>
      </c>
      <c r="G98" t="s">
        <v>325</v>
      </c>
      <c r="H98" t="s">
        <v>380</v>
      </c>
      <c r="I98">
        <v>8112</v>
      </c>
      <c r="J98">
        <v>110823</v>
      </c>
      <c r="K98">
        <v>1.2</v>
      </c>
      <c r="L98">
        <v>1</v>
      </c>
      <c r="M98">
        <v>1</v>
      </c>
      <c r="N98" s="36">
        <v>0.68</v>
      </c>
      <c r="O98" s="36">
        <v>12.31</v>
      </c>
      <c r="P98" s="36">
        <v>1.42</v>
      </c>
      <c r="Q98" s="36">
        <v>10342</v>
      </c>
      <c r="R98" s="37">
        <v>0</v>
      </c>
      <c r="S98" s="36">
        <v>10342</v>
      </c>
      <c r="T98" s="36">
        <f t="shared" si="5"/>
        <v>8138.841120000001</v>
      </c>
      <c r="U98" s="36">
        <f t="shared" si="8"/>
        <v>3410.5778250000008</v>
      </c>
      <c r="V98" s="36">
        <f t="shared" si="6"/>
        <v>157.36866000000001</v>
      </c>
      <c r="W98" s="36">
        <f t="shared" si="7"/>
        <v>51710</v>
      </c>
      <c r="X98" s="36">
        <f t="shared" si="9"/>
        <v>63416.787605000005</v>
      </c>
      <c r="Y98" t="s">
        <v>2633</v>
      </c>
    </row>
    <row r="99" spans="1:25" ht="14.4" x14ac:dyDescent="0.3">
      <c r="A99">
        <v>2017</v>
      </c>
      <c r="B99">
        <v>78632</v>
      </c>
      <c r="C99" t="s">
        <v>378</v>
      </c>
      <c r="D99" t="s">
        <v>385</v>
      </c>
      <c r="E99" t="s">
        <v>265</v>
      </c>
      <c r="F99">
        <v>29.21</v>
      </c>
      <c r="G99" t="s">
        <v>325</v>
      </c>
      <c r="H99" t="s">
        <v>380</v>
      </c>
      <c r="I99">
        <v>8112</v>
      </c>
      <c r="J99">
        <v>110823</v>
      </c>
      <c r="K99">
        <v>1.2</v>
      </c>
      <c r="L99">
        <v>1</v>
      </c>
      <c r="M99">
        <v>1</v>
      </c>
      <c r="N99" s="36">
        <v>1.61</v>
      </c>
      <c r="O99" s="36">
        <v>25.2</v>
      </c>
      <c r="P99" s="36">
        <v>5.13</v>
      </c>
      <c r="Q99" s="36">
        <v>24143</v>
      </c>
      <c r="R99" s="37">
        <v>0</v>
      </c>
      <c r="S99" s="36">
        <v>24143</v>
      </c>
      <c r="T99" s="36">
        <f t="shared" si="5"/>
        <v>19269.90324</v>
      </c>
      <c r="U99" s="36">
        <f t="shared" si="8"/>
        <v>6981.8490000000011</v>
      </c>
      <c r="V99" s="36">
        <f t="shared" si="6"/>
        <v>568.52199000000007</v>
      </c>
      <c r="W99" s="36">
        <f t="shared" si="7"/>
        <v>120715</v>
      </c>
      <c r="X99" s="36">
        <f t="shared" si="9"/>
        <v>147535.27423000001</v>
      </c>
      <c r="Y99" t="s">
        <v>2633</v>
      </c>
    </row>
    <row r="100" spans="1:25" ht="14.4" x14ac:dyDescent="0.3">
      <c r="A100">
        <v>2017</v>
      </c>
      <c r="B100">
        <v>82992</v>
      </c>
      <c r="C100" t="s">
        <v>386</v>
      </c>
      <c r="D100" t="s">
        <v>387</v>
      </c>
      <c r="E100" t="s">
        <v>258</v>
      </c>
      <c r="F100">
        <v>109.494</v>
      </c>
      <c r="G100" t="s">
        <v>241</v>
      </c>
      <c r="H100" t="s">
        <v>317</v>
      </c>
      <c r="I100">
        <v>3304</v>
      </c>
      <c r="J100">
        <v>10595</v>
      </c>
      <c r="K100">
        <v>1.1000000000000001</v>
      </c>
      <c r="L100">
        <v>1</v>
      </c>
      <c r="M100">
        <v>1</v>
      </c>
      <c r="N100" s="36">
        <v>8.9999999999999993E-3</v>
      </c>
      <c r="O100" s="36">
        <v>3.3650000000000002</v>
      </c>
      <c r="P100" s="36">
        <v>1.4999999999999999E-2</v>
      </c>
      <c r="Q100" s="36">
        <v>385.30599999999998</v>
      </c>
      <c r="R100" s="37">
        <v>0</v>
      </c>
      <c r="S100" s="36">
        <v>385.30599999999998</v>
      </c>
      <c r="T100" s="36">
        <f t="shared" si="5"/>
        <v>9.4401449999999993</v>
      </c>
      <c r="U100" s="36">
        <f t="shared" si="8"/>
        <v>89.130437500000014</v>
      </c>
      <c r="V100" s="36">
        <f t="shared" si="6"/>
        <v>0.15892500000000001</v>
      </c>
      <c r="W100" s="36">
        <f t="shared" si="7"/>
        <v>1926.53</v>
      </c>
      <c r="X100" s="36">
        <f t="shared" si="9"/>
        <v>2025.2595074999999</v>
      </c>
      <c r="Y100" t="s">
        <v>2637</v>
      </c>
    </row>
    <row r="101" spans="1:25" ht="14.4" x14ac:dyDescent="0.3">
      <c r="A101">
        <v>2017</v>
      </c>
      <c r="B101">
        <v>82992</v>
      </c>
      <c r="C101" t="s">
        <v>386</v>
      </c>
      <c r="D101" t="s">
        <v>388</v>
      </c>
      <c r="E101" t="s">
        <v>258</v>
      </c>
      <c r="F101">
        <v>109.494</v>
      </c>
      <c r="G101" t="s">
        <v>241</v>
      </c>
      <c r="H101" t="s">
        <v>317</v>
      </c>
      <c r="I101">
        <v>3304</v>
      </c>
      <c r="J101">
        <v>10595</v>
      </c>
      <c r="K101">
        <v>1.1000000000000001</v>
      </c>
      <c r="L101">
        <v>1</v>
      </c>
      <c r="M101">
        <v>1</v>
      </c>
      <c r="N101" s="36">
        <v>8.0000000000000002E-3</v>
      </c>
      <c r="O101" s="36">
        <v>3.1909999999999998</v>
      </c>
      <c r="P101" s="36">
        <v>1.4E-2</v>
      </c>
      <c r="Q101" s="36">
        <v>355.43700000000001</v>
      </c>
      <c r="R101" s="37">
        <v>0</v>
      </c>
      <c r="S101" s="36">
        <v>355.43700000000001</v>
      </c>
      <c r="T101" s="36">
        <f t="shared" si="5"/>
        <v>8.3912399999999998</v>
      </c>
      <c r="U101" s="36">
        <f t="shared" si="8"/>
        <v>84.521612500000003</v>
      </c>
      <c r="V101" s="36">
        <f t="shared" si="6"/>
        <v>0.14833000000000002</v>
      </c>
      <c r="W101" s="36">
        <f t="shared" si="7"/>
        <v>1777.1849999999999</v>
      </c>
      <c r="X101" s="36">
        <f t="shared" si="9"/>
        <v>1870.2461825</v>
      </c>
      <c r="Y101" t="s">
        <v>2637</v>
      </c>
    </row>
    <row r="102" spans="1:25" ht="14.4" x14ac:dyDescent="0.3">
      <c r="A102">
        <v>2017</v>
      </c>
      <c r="B102">
        <v>82992</v>
      </c>
      <c r="C102" t="s">
        <v>386</v>
      </c>
      <c r="D102" t="s">
        <v>389</v>
      </c>
      <c r="E102" t="s">
        <v>258</v>
      </c>
      <c r="F102">
        <v>112.101</v>
      </c>
      <c r="G102" t="s">
        <v>241</v>
      </c>
      <c r="H102" t="s">
        <v>317</v>
      </c>
      <c r="I102">
        <v>3304</v>
      </c>
      <c r="J102">
        <v>10595</v>
      </c>
      <c r="K102">
        <v>1.1000000000000001</v>
      </c>
      <c r="L102">
        <v>1</v>
      </c>
      <c r="M102">
        <v>1</v>
      </c>
      <c r="N102" s="36">
        <v>0.01</v>
      </c>
      <c r="O102" s="36">
        <v>3.8159999999999998</v>
      </c>
      <c r="P102" s="36">
        <v>1.7000000000000001E-2</v>
      </c>
      <c r="Q102" s="36">
        <v>416.68299999999999</v>
      </c>
      <c r="R102" s="37">
        <v>0</v>
      </c>
      <c r="S102" s="36">
        <v>416.68299999999999</v>
      </c>
      <c r="T102" s="36">
        <f t="shared" si="5"/>
        <v>10.489050000000001</v>
      </c>
      <c r="U102" s="36">
        <f t="shared" si="8"/>
        <v>101.0763</v>
      </c>
      <c r="V102" s="36">
        <f t="shared" si="6"/>
        <v>0.18011500000000003</v>
      </c>
      <c r="W102" s="36">
        <f t="shared" si="7"/>
        <v>2083.415</v>
      </c>
      <c r="X102" s="36">
        <f t="shared" si="9"/>
        <v>2195.1604649999999</v>
      </c>
      <c r="Y102" t="s">
        <v>2637</v>
      </c>
    </row>
    <row r="103" spans="1:25" ht="14.4" x14ac:dyDescent="0.3">
      <c r="A103">
        <v>2017</v>
      </c>
      <c r="B103">
        <v>82993</v>
      </c>
      <c r="C103" t="s">
        <v>390</v>
      </c>
      <c r="D103" t="s">
        <v>391</v>
      </c>
      <c r="E103" t="s">
        <v>265</v>
      </c>
      <c r="F103">
        <v>719.63599999999997</v>
      </c>
      <c r="G103" t="s">
        <v>241</v>
      </c>
      <c r="H103" t="s">
        <v>392</v>
      </c>
      <c r="I103">
        <v>2104</v>
      </c>
      <c r="J103">
        <v>13296</v>
      </c>
      <c r="K103">
        <v>1</v>
      </c>
      <c r="L103">
        <v>1</v>
      </c>
      <c r="M103">
        <v>1</v>
      </c>
      <c r="N103" s="36">
        <v>2.0710000000000002</v>
      </c>
      <c r="O103" s="36">
        <v>71.531999999999996</v>
      </c>
      <c r="P103" s="36">
        <v>1.9750000000000001</v>
      </c>
      <c r="Q103" s="36">
        <v>97884.226999999999</v>
      </c>
      <c r="R103" s="37">
        <v>0</v>
      </c>
      <c r="S103" s="36">
        <v>97884.226999999999</v>
      </c>
      <c r="T103" s="36">
        <f t="shared" si="5"/>
        <v>2478.2414400000002</v>
      </c>
      <c r="U103" s="36">
        <f t="shared" si="8"/>
        <v>2377.7236800000001</v>
      </c>
      <c r="V103" s="36">
        <f t="shared" si="6"/>
        <v>26.259600000000002</v>
      </c>
      <c r="W103" s="36">
        <f t="shared" si="7"/>
        <v>489421.13500000001</v>
      </c>
      <c r="X103" s="36">
        <f t="shared" si="9"/>
        <v>494303.35972000001</v>
      </c>
      <c r="Y103" t="s">
        <v>58</v>
      </c>
    </row>
    <row r="104" spans="1:25" ht="14.4" x14ac:dyDescent="0.3">
      <c r="A104">
        <v>2017</v>
      </c>
      <c r="B104">
        <v>82993</v>
      </c>
      <c r="C104" t="s">
        <v>390</v>
      </c>
      <c r="D104" t="s">
        <v>393</v>
      </c>
      <c r="E104" t="s">
        <v>258</v>
      </c>
      <c r="F104">
        <v>700.59799999999996</v>
      </c>
      <c r="G104" t="s">
        <v>241</v>
      </c>
      <c r="H104" t="s">
        <v>392</v>
      </c>
      <c r="I104">
        <v>2104</v>
      </c>
      <c r="J104">
        <v>13296</v>
      </c>
      <c r="K104">
        <v>1</v>
      </c>
      <c r="L104">
        <v>1</v>
      </c>
      <c r="M104">
        <v>1</v>
      </c>
      <c r="N104" s="36">
        <v>0.16300000000000001</v>
      </c>
      <c r="O104" s="36">
        <v>25.140999999999998</v>
      </c>
      <c r="P104" s="36">
        <v>0.434</v>
      </c>
      <c r="Q104" s="36">
        <v>34676.440999999999</v>
      </c>
      <c r="R104" s="37">
        <v>0</v>
      </c>
      <c r="S104" s="36">
        <v>34676.440999999999</v>
      </c>
      <c r="T104" s="36">
        <f t="shared" si="5"/>
        <v>195.05232000000004</v>
      </c>
      <c r="U104" s="36">
        <f t="shared" si="8"/>
        <v>835.68683999999996</v>
      </c>
      <c r="V104" s="36">
        <f t="shared" si="6"/>
        <v>5.7704640000000005</v>
      </c>
      <c r="W104" s="36">
        <f t="shared" si="7"/>
        <v>173382.20499999999</v>
      </c>
      <c r="X104" s="36">
        <f t="shared" si="9"/>
        <v>174418.71462399999</v>
      </c>
      <c r="Y104" t="s">
        <v>58</v>
      </c>
    </row>
    <row r="105" spans="1:25" ht="14.4" x14ac:dyDescent="0.3">
      <c r="A105">
        <v>2017</v>
      </c>
      <c r="B105">
        <v>85016</v>
      </c>
      <c r="C105" t="s">
        <v>394</v>
      </c>
      <c r="D105" t="s">
        <v>395</v>
      </c>
      <c r="E105" t="s">
        <v>230</v>
      </c>
      <c r="F105">
        <v>0</v>
      </c>
      <c r="G105" t="s">
        <v>241</v>
      </c>
      <c r="H105" t="s">
        <v>396</v>
      </c>
      <c r="I105">
        <v>7303</v>
      </c>
      <c r="J105">
        <v>7249</v>
      </c>
      <c r="K105">
        <v>1</v>
      </c>
      <c r="L105">
        <v>1</v>
      </c>
      <c r="M105">
        <v>1</v>
      </c>
      <c r="N105" s="36">
        <v>22.806000000000001</v>
      </c>
      <c r="O105" s="36">
        <v>163.46199999999999</v>
      </c>
      <c r="P105" s="36">
        <v>24.847999999999999</v>
      </c>
      <c r="Q105" s="36">
        <v>53237.008999999998</v>
      </c>
      <c r="R105" s="37">
        <v>1</v>
      </c>
      <c r="S105" s="36">
        <v>0</v>
      </c>
      <c r="T105" s="36">
        <f t="shared" si="5"/>
        <v>14878.862460000002</v>
      </c>
      <c r="U105" s="36">
        <f t="shared" si="8"/>
        <v>2962.340095</v>
      </c>
      <c r="V105" s="36">
        <f t="shared" si="6"/>
        <v>180.12315200000003</v>
      </c>
      <c r="W105" s="36">
        <f t="shared" si="7"/>
        <v>0</v>
      </c>
      <c r="X105" s="36">
        <f t="shared" si="9"/>
        <v>18021.325707000004</v>
      </c>
      <c r="Y105" t="s">
        <v>1088</v>
      </c>
    </row>
    <row r="106" spans="1:25" ht="14.4" x14ac:dyDescent="0.3">
      <c r="A106">
        <v>2017</v>
      </c>
      <c r="B106">
        <v>85016</v>
      </c>
      <c r="C106" t="s">
        <v>394</v>
      </c>
      <c r="D106" t="s">
        <v>397</v>
      </c>
      <c r="E106" t="s">
        <v>230</v>
      </c>
      <c r="F106">
        <v>0</v>
      </c>
      <c r="G106" t="s">
        <v>241</v>
      </c>
      <c r="H106" t="s">
        <v>396</v>
      </c>
      <c r="I106">
        <v>7303</v>
      </c>
      <c r="J106">
        <v>7249</v>
      </c>
      <c r="K106">
        <v>1</v>
      </c>
      <c r="L106">
        <v>1</v>
      </c>
      <c r="M106">
        <v>1</v>
      </c>
      <c r="N106" s="36">
        <v>306.10000000000002</v>
      </c>
      <c r="O106" s="36">
        <v>160.149</v>
      </c>
      <c r="P106" s="36">
        <v>48.323999999999998</v>
      </c>
      <c r="Q106" s="36">
        <v>218344.55</v>
      </c>
      <c r="R106" s="37">
        <v>1</v>
      </c>
      <c r="S106" s="36">
        <v>0</v>
      </c>
      <c r="T106" s="36">
        <f t="shared" si="5"/>
        <v>199702.70100000003</v>
      </c>
      <c r="U106" s="36">
        <f t="shared" si="8"/>
        <v>2902.3002525000002</v>
      </c>
      <c r="V106" s="36">
        <f t="shared" si="6"/>
        <v>350.30067600000007</v>
      </c>
      <c r="W106" s="36">
        <f t="shared" si="7"/>
        <v>0</v>
      </c>
      <c r="X106" s="36">
        <f t="shared" si="9"/>
        <v>202955.30192850003</v>
      </c>
      <c r="Y106" t="s">
        <v>1088</v>
      </c>
    </row>
    <row r="107" spans="1:25" ht="14.4" x14ac:dyDescent="0.3">
      <c r="A107">
        <v>2017</v>
      </c>
      <c r="B107">
        <v>85017</v>
      </c>
      <c r="C107" t="s">
        <v>398</v>
      </c>
      <c r="D107" t="s">
        <v>399</v>
      </c>
      <c r="E107" t="s">
        <v>230</v>
      </c>
      <c r="F107">
        <v>465.90100000000001</v>
      </c>
      <c r="G107" t="s">
        <v>241</v>
      </c>
      <c r="H107" t="s">
        <v>400</v>
      </c>
      <c r="I107">
        <v>8415</v>
      </c>
      <c r="J107">
        <v>6078</v>
      </c>
      <c r="K107">
        <v>1</v>
      </c>
      <c r="L107">
        <v>1</v>
      </c>
      <c r="M107">
        <v>1</v>
      </c>
      <c r="N107" s="36">
        <v>94.543000000000006</v>
      </c>
      <c r="O107" s="36">
        <v>845.76599999999996</v>
      </c>
      <c r="P107" s="36">
        <v>4.9139999999999997</v>
      </c>
      <c r="Q107" s="36">
        <v>495361.6</v>
      </c>
      <c r="R107" s="37">
        <v>1</v>
      </c>
      <c r="S107" s="36">
        <v>0</v>
      </c>
      <c r="T107" s="36">
        <f t="shared" si="5"/>
        <v>51716.911860000015</v>
      </c>
      <c r="U107" s="36">
        <f t="shared" si="8"/>
        <v>12851.41437</v>
      </c>
      <c r="V107" s="36">
        <f t="shared" si="6"/>
        <v>29.867292000000003</v>
      </c>
      <c r="W107" s="36">
        <f t="shared" si="7"/>
        <v>0</v>
      </c>
      <c r="X107" s="36">
        <f t="shared" si="9"/>
        <v>64598.193522000016</v>
      </c>
      <c r="Y107" t="s">
        <v>2638</v>
      </c>
    </row>
    <row r="108" spans="1:25" ht="14.4" x14ac:dyDescent="0.3">
      <c r="A108">
        <v>2017</v>
      </c>
      <c r="B108">
        <v>85017</v>
      </c>
      <c r="C108" t="s">
        <v>398</v>
      </c>
      <c r="D108" t="s">
        <v>401</v>
      </c>
      <c r="E108" t="s">
        <v>230</v>
      </c>
      <c r="F108">
        <v>902.79499999999996</v>
      </c>
      <c r="G108" t="s">
        <v>241</v>
      </c>
      <c r="H108" t="s">
        <v>400</v>
      </c>
      <c r="I108">
        <v>8415</v>
      </c>
      <c r="J108">
        <v>6078</v>
      </c>
      <c r="K108">
        <v>1</v>
      </c>
      <c r="L108">
        <v>1</v>
      </c>
      <c r="M108">
        <v>1</v>
      </c>
      <c r="N108" s="36">
        <v>658.72699999999998</v>
      </c>
      <c r="O108" s="36">
        <v>1233.577</v>
      </c>
      <c r="P108" s="36">
        <v>318.113</v>
      </c>
      <c r="Q108" s="36">
        <v>1061863.5</v>
      </c>
      <c r="R108" s="37">
        <v>1</v>
      </c>
      <c r="S108" s="36">
        <v>0</v>
      </c>
      <c r="T108" s="36">
        <f t="shared" si="5"/>
        <v>360336.84354000003</v>
      </c>
      <c r="U108" s="36">
        <f t="shared" si="8"/>
        <v>18744.202515000001</v>
      </c>
      <c r="V108" s="36">
        <f t="shared" si="6"/>
        <v>1933.4908140000005</v>
      </c>
      <c r="W108" s="36">
        <f t="shared" si="7"/>
        <v>0</v>
      </c>
      <c r="X108" s="36">
        <f t="shared" si="9"/>
        <v>381014.53686900006</v>
      </c>
      <c r="Y108" t="s">
        <v>2638</v>
      </c>
    </row>
    <row r="109" spans="1:25" ht="14.4" x14ac:dyDescent="0.3">
      <c r="A109">
        <v>2017</v>
      </c>
      <c r="B109">
        <v>85017</v>
      </c>
      <c r="C109" t="s">
        <v>398</v>
      </c>
      <c r="D109" t="s">
        <v>402</v>
      </c>
      <c r="E109" t="s">
        <v>258</v>
      </c>
      <c r="F109">
        <v>37.735999999999997</v>
      </c>
      <c r="G109" t="s">
        <v>241</v>
      </c>
      <c r="H109" t="s">
        <v>400</v>
      </c>
      <c r="I109">
        <v>8415</v>
      </c>
      <c r="J109">
        <v>6078</v>
      </c>
      <c r="K109">
        <v>1</v>
      </c>
      <c r="L109">
        <v>1</v>
      </c>
      <c r="M109">
        <v>1</v>
      </c>
      <c r="N109" s="36">
        <v>4.2999999999999997E-2</v>
      </c>
      <c r="O109" s="36">
        <v>0.61299999999999999</v>
      </c>
      <c r="P109" s="36">
        <v>3.2000000000000001E-2</v>
      </c>
      <c r="Q109" s="36">
        <v>23.899000000000001</v>
      </c>
      <c r="R109" s="37">
        <v>0</v>
      </c>
      <c r="S109" s="36">
        <v>23.899000000000001</v>
      </c>
      <c r="T109" s="36">
        <f t="shared" si="5"/>
        <v>23.521860000000004</v>
      </c>
      <c r="U109" s="36">
        <f t="shared" si="8"/>
        <v>9.3145350000000011</v>
      </c>
      <c r="V109" s="36">
        <f t="shared" si="6"/>
        <v>0.19449600000000003</v>
      </c>
      <c r="W109" s="36">
        <f t="shared" si="7"/>
        <v>119.495</v>
      </c>
      <c r="X109" s="36">
        <f t="shared" si="9"/>
        <v>152.525891</v>
      </c>
      <c r="Y109" t="s">
        <v>2638</v>
      </c>
    </row>
    <row r="110" spans="1:25" ht="14.4" x14ac:dyDescent="0.3">
      <c r="A110">
        <v>2017</v>
      </c>
      <c r="B110">
        <v>85018</v>
      </c>
      <c r="C110" t="s">
        <v>403</v>
      </c>
      <c r="D110" t="s">
        <v>404</v>
      </c>
      <c r="E110" t="s">
        <v>230</v>
      </c>
      <c r="F110">
        <v>652.79</v>
      </c>
      <c r="G110" t="s">
        <v>241</v>
      </c>
      <c r="H110" t="s">
        <v>307</v>
      </c>
      <c r="I110">
        <v>14106</v>
      </c>
      <c r="J110">
        <v>22654</v>
      </c>
      <c r="K110">
        <v>1</v>
      </c>
      <c r="L110">
        <v>1</v>
      </c>
      <c r="M110">
        <v>1</v>
      </c>
      <c r="N110" s="36">
        <v>311.29599999999999</v>
      </c>
      <c r="O110" s="36">
        <v>785.37900000000002</v>
      </c>
      <c r="P110" s="36">
        <v>432.27800000000002</v>
      </c>
      <c r="Q110" s="36">
        <v>1231954</v>
      </c>
      <c r="R110" s="37">
        <v>1</v>
      </c>
      <c r="S110" s="36">
        <v>0</v>
      </c>
      <c r="T110" s="36">
        <f t="shared" si="5"/>
        <v>634688.96256000001</v>
      </c>
      <c r="U110" s="36">
        <f t="shared" si="8"/>
        <v>44479.939665000005</v>
      </c>
      <c r="V110" s="36">
        <f t="shared" si="6"/>
        <v>9792.825812000001</v>
      </c>
      <c r="W110" s="36">
        <f t="shared" si="7"/>
        <v>0</v>
      </c>
      <c r="X110" s="36">
        <f t="shared" si="9"/>
        <v>688961.72803699994</v>
      </c>
      <c r="Y110" t="s">
        <v>2636</v>
      </c>
    </row>
    <row r="111" spans="1:25" ht="14.4" x14ac:dyDescent="0.3">
      <c r="A111">
        <v>2017</v>
      </c>
      <c r="B111">
        <v>85018</v>
      </c>
      <c r="C111" t="s">
        <v>403</v>
      </c>
      <c r="D111" t="s">
        <v>405</v>
      </c>
      <c r="E111" t="s">
        <v>230</v>
      </c>
      <c r="F111">
        <v>219.292</v>
      </c>
      <c r="G111" t="s">
        <v>241</v>
      </c>
      <c r="H111" t="s">
        <v>307</v>
      </c>
      <c r="I111">
        <v>14106</v>
      </c>
      <c r="J111">
        <v>22654</v>
      </c>
      <c r="K111">
        <v>1</v>
      </c>
      <c r="L111">
        <v>1</v>
      </c>
      <c r="M111">
        <v>1</v>
      </c>
      <c r="N111" s="36">
        <v>37.491999999999997</v>
      </c>
      <c r="O111" s="36">
        <v>396.42399999999998</v>
      </c>
      <c r="P111" s="36">
        <v>100.614</v>
      </c>
      <c r="Q111" s="36">
        <v>357132</v>
      </c>
      <c r="R111" s="37">
        <v>1</v>
      </c>
      <c r="S111" s="36">
        <v>0</v>
      </c>
      <c r="T111" s="36">
        <f t="shared" si="5"/>
        <v>76440.939119999995</v>
      </c>
      <c r="U111" s="36">
        <f t="shared" si="8"/>
        <v>22451.473239999999</v>
      </c>
      <c r="V111" s="36">
        <f t="shared" si="6"/>
        <v>2279.3095560000002</v>
      </c>
      <c r="W111" s="36">
        <f t="shared" si="7"/>
        <v>0</v>
      </c>
      <c r="X111" s="36">
        <f t="shared" si="9"/>
        <v>101171.72191599998</v>
      </c>
      <c r="Y111" t="s">
        <v>2636</v>
      </c>
    </row>
    <row r="112" spans="1:25" ht="14.4" x14ac:dyDescent="0.3">
      <c r="A112">
        <v>2017</v>
      </c>
      <c r="B112">
        <v>85823</v>
      </c>
      <c r="C112" t="s">
        <v>406</v>
      </c>
      <c r="D112" t="s">
        <v>407</v>
      </c>
      <c r="E112" t="s">
        <v>321</v>
      </c>
      <c r="F112">
        <v>387.26299999999998</v>
      </c>
      <c r="G112" t="s">
        <v>241</v>
      </c>
      <c r="H112" t="s">
        <v>408</v>
      </c>
      <c r="I112">
        <v>5105</v>
      </c>
      <c r="J112">
        <v>18484</v>
      </c>
      <c r="K112">
        <v>1.2</v>
      </c>
      <c r="L112">
        <v>1</v>
      </c>
      <c r="M112">
        <v>1.2</v>
      </c>
      <c r="N112" s="36">
        <v>32.036000000000001</v>
      </c>
      <c r="O112" s="36">
        <v>1169.992</v>
      </c>
      <c r="P112" s="36">
        <v>522.74599999999998</v>
      </c>
      <c r="Q112" s="36">
        <v>666783.40599999996</v>
      </c>
      <c r="R112" s="37">
        <v>0</v>
      </c>
      <c r="S112" s="36">
        <v>666783.40599999996</v>
      </c>
      <c r="T112" s="36">
        <f t="shared" si="5"/>
        <v>63952.569792000002</v>
      </c>
      <c r="U112" s="36">
        <f t="shared" si="8"/>
        <v>54065.330320000008</v>
      </c>
      <c r="V112" s="36">
        <f t="shared" si="6"/>
        <v>11594.924476800001</v>
      </c>
      <c r="W112" s="36">
        <f t="shared" si="7"/>
        <v>3333917.03</v>
      </c>
      <c r="X112" s="36">
        <f t="shared" si="9"/>
        <v>3463529.8545887996</v>
      </c>
      <c r="Y112" t="s">
        <v>61</v>
      </c>
    </row>
    <row r="113" spans="1:25" ht="14.4" x14ac:dyDescent="0.3">
      <c r="A113">
        <v>2017</v>
      </c>
      <c r="B113">
        <v>85823</v>
      </c>
      <c r="C113" t="s">
        <v>406</v>
      </c>
      <c r="D113" t="s">
        <v>409</v>
      </c>
      <c r="E113" t="s">
        <v>321</v>
      </c>
      <c r="F113">
        <v>647.34199999999998</v>
      </c>
      <c r="G113" t="s">
        <v>241</v>
      </c>
      <c r="H113" t="s">
        <v>408</v>
      </c>
      <c r="I113">
        <v>5105</v>
      </c>
      <c r="J113">
        <v>18484</v>
      </c>
      <c r="K113">
        <v>1.2</v>
      </c>
      <c r="L113">
        <v>1</v>
      </c>
      <c r="M113">
        <v>1.2</v>
      </c>
      <c r="N113" s="36">
        <v>27.42</v>
      </c>
      <c r="O113" s="36">
        <v>1696.3430000000001</v>
      </c>
      <c r="P113" s="36">
        <v>736.94799999999998</v>
      </c>
      <c r="Q113" s="36">
        <v>970878.61699999997</v>
      </c>
      <c r="R113" s="37">
        <v>0</v>
      </c>
      <c r="S113" s="36">
        <v>970878.61699999997</v>
      </c>
      <c r="T113" s="36">
        <f t="shared" si="5"/>
        <v>54737.77824</v>
      </c>
      <c r="U113" s="36">
        <f t="shared" si="8"/>
        <v>78388.010030000019</v>
      </c>
      <c r="V113" s="36">
        <f t="shared" si="6"/>
        <v>16346.096198400001</v>
      </c>
      <c r="W113" s="36">
        <f t="shared" si="7"/>
        <v>4854393.085</v>
      </c>
      <c r="X113" s="36">
        <f t="shared" si="9"/>
        <v>5003864.9694683999</v>
      </c>
      <c r="Y113" t="s">
        <v>61</v>
      </c>
    </row>
    <row r="114" spans="1:25" ht="14.4" x14ac:dyDescent="0.3">
      <c r="A114">
        <v>2017</v>
      </c>
      <c r="B114">
        <v>85824</v>
      </c>
      <c r="C114" t="s">
        <v>410</v>
      </c>
      <c r="D114" t="s">
        <v>411</v>
      </c>
      <c r="E114" t="s">
        <v>258</v>
      </c>
      <c r="F114">
        <v>81.840999999999994</v>
      </c>
      <c r="G114" t="s">
        <v>241</v>
      </c>
      <c r="H114" t="s">
        <v>61</v>
      </c>
      <c r="I114">
        <v>5101</v>
      </c>
      <c r="J114">
        <v>295927</v>
      </c>
      <c r="K114">
        <v>1</v>
      </c>
      <c r="L114">
        <v>1</v>
      </c>
      <c r="M114">
        <v>1</v>
      </c>
      <c r="N114" s="36">
        <v>0</v>
      </c>
      <c r="O114" s="36">
        <v>0</v>
      </c>
      <c r="P114" s="36">
        <v>0</v>
      </c>
      <c r="Q114" s="36">
        <v>0</v>
      </c>
      <c r="R114" s="37">
        <v>0</v>
      </c>
      <c r="S114" s="36">
        <v>0</v>
      </c>
      <c r="T114" s="36">
        <f t="shared" si="5"/>
        <v>0</v>
      </c>
      <c r="U114" s="36">
        <f t="shared" si="8"/>
        <v>0</v>
      </c>
      <c r="V114" s="36">
        <f t="shared" si="6"/>
        <v>0</v>
      </c>
      <c r="W114" s="36">
        <f t="shared" si="7"/>
        <v>0</v>
      </c>
      <c r="X114" s="36">
        <f t="shared" si="9"/>
        <v>0</v>
      </c>
      <c r="Y114" t="s">
        <v>61</v>
      </c>
    </row>
    <row r="115" spans="1:25" ht="14.4" x14ac:dyDescent="0.3">
      <c r="A115">
        <v>2017</v>
      </c>
      <c r="B115">
        <v>85824</v>
      </c>
      <c r="C115" t="s">
        <v>410</v>
      </c>
      <c r="D115" t="s">
        <v>412</v>
      </c>
      <c r="E115" t="s">
        <v>258</v>
      </c>
      <c r="F115">
        <v>0</v>
      </c>
      <c r="G115" t="s">
        <v>241</v>
      </c>
      <c r="H115" t="s">
        <v>61</v>
      </c>
      <c r="I115">
        <v>5101</v>
      </c>
      <c r="J115">
        <v>295927</v>
      </c>
      <c r="K115">
        <v>1</v>
      </c>
      <c r="L115">
        <v>1</v>
      </c>
      <c r="M115">
        <v>1</v>
      </c>
      <c r="N115" s="36">
        <v>4.2999999999999997E-2</v>
      </c>
      <c r="O115" s="36">
        <v>5.7549999999999999</v>
      </c>
      <c r="P115" s="36">
        <v>4.0000000000000001E-3</v>
      </c>
      <c r="Q115" s="36">
        <v>513.44500000000005</v>
      </c>
      <c r="R115" s="37">
        <v>0</v>
      </c>
      <c r="S115" s="36">
        <v>513.44500000000005</v>
      </c>
      <c r="T115" s="36">
        <f t="shared" si="5"/>
        <v>1145.23749</v>
      </c>
      <c r="U115" s="36">
        <f t="shared" si="8"/>
        <v>4257.6497125000005</v>
      </c>
      <c r="V115" s="36">
        <f t="shared" si="6"/>
        <v>1.1837080000000002</v>
      </c>
      <c r="W115" s="36">
        <f t="shared" si="7"/>
        <v>2567.2250000000004</v>
      </c>
      <c r="X115" s="36">
        <f t="shared" si="9"/>
        <v>7971.2959105</v>
      </c>
      <c r="Y115" t="s">
        <v>61</v>
      </c>
    </row>
    <row r="116" spans="1:25" ht="14.4" x14ac:dyDescent="0.3">
      <c r="A116">
        <v>2017</v>
      </c>
      <c r="B116">
        <v>85824</v>
      </c>
      <c r="C116" t="s">
        <v>410</v>
      </c>
      <c r="D116" t="s">
        <v>413</v>
      </c>
      <c r="E116" t="s">
        <v>258</v>
      </c>
      <c r="F116">
        <v>73.558000000000007</v>
      </c>
      <c r="G116" t="s">
        <v>241</v>
      </c>
      <c r="H116" t="s">
        <v>61</v>
      </c>
      <c r="I116">
        <v>5101</v>
      </c>
      <c r="J116">
        <v>295927</v>
      </c>
      <c r="K116">
        <v>1</v>
      </c>
      <c r="L116">
        <v>1</v>
      </c>
      <c r="M116">
        <v>1</v>
      </c>
      <c r="N116" s="36">
        <v>0</v>
      </c>
      <c r="O116" s="36">
        <v>0</v>
      </c>
      <c r="P116" s="36">
        <v>0</v>
      </c>
      <c r="Q116" s="36">
        <v>0</v>
      </c>
      <c r="R116" s="37">
        <v>0</v>
      </c>
      <c r="S116" s="36">
        <v>0</v>
      </c>
      <c r="T116" s="36">
        <f t="shared" si="5"/>
        <v>0</v>
      </c>
      <c r="U116" s="36">
        <f t="shared" si="8"/>
        <v>0</v>
      </c>
      <c r="V116" s="36">
        <f t="shared" si="6"/>
        <v>0</v>
      </c>
      <c r="W116" s="36">
        <f t="shared" si="7"/>
        <v>0</v>
      </c>
      <c r="X116" s="36">
        <f t="shared" si="9"/>
        <v>0</v>
      </c>
      <c r="Y116" t="s">
        <v>61</v>
      </c>
    </row>
    <row r="117" spans="1:25" ht="14.4" x14ac:dyDescent="0.3">
      <c r="A117">
        <v>2017</v>
      </c>
      <c r="B117">
        <v>85824</v>
      </c>
      <c r="C117" t="s">
        <v>410</v>
      </c>
      <c r="D117" t="s">
        <v>414</v>
      </c>
      <c r="E117" t="s">
        <v>258</v>
      </c>
      <c r="F117">
        <v>0</v>
      </c>
      <c r="G117" t="s">
        <v>241</v>
      </c>
      <c r="H117" t="s">
        <v>61</v>
      </c>
      <c r="I117">
        <v>5101</v>
      </c>
      <c r="J117">
        <v>295927</v>
      </c>
      <c r="K117">
        <v>1</v>
      </c>
      <c r="L117">
        <v>1</v>
      </c>
      <c r="M117">
        <v>1</v>
      </c>
      <c r="N117" s="36">
        <v>3.2000000000000001E-2</v>
      </c>
      <c r="O117" s="36">
        <v>4.3040000000000003</v>
      </c>
      <c r="P117" s="36">
        <v>3.0000000000000001E-3</v>
      </c>
      <c r="Q117" s="36">
        <v>384.04</v>
      </c>
      <c r="R117" s="37">
        <v>0</v>
      </c>
      <c r="S117" s="36">
        <v>384.04</v>
      </c>
      <c r="T117" s="36">
        <f t="shared" si="5"/>
        <v>852.26976000000002</v>
      </c>
      <c r="U117" s="36">
        <f t="shared" si="8"/>
        <v>3184.1745200000005</v>
      </c>
      <c r="V117" s="36">
        <f t="shared" si="6"/>
        <v>0.88778100000000004</v>
      </c>
      <c r="W117" s="36">
        <f t="shared" si="7"/>
        <v>1920.2</v>
      </c>
      <c r="X117" s="36">
        <f t="shared" si="9"/>
        <v>5957.5320610000008</v>
      </c>
      <c r="Y117" t="s">
        <v>61</v>
      </c>
    </row>
    <row r="118" spans="1:25" ht="14.4" x14ac:dyDescent="0.3">
      <c r="A118">
        <v>2017</v>
      </c>
      <c r="B118">
        <v>85824</v>
      </c>
      <c r="C118" t="s">
        <v>410</v>
      </c>
      <c r="D118" t="s">
        <v>415</v>
      </c>
      <c r="E118" t="s">
        <v>258</v>
      </c>
      <c r="F118">
        <v>59.494999999999997</v>
      </c>
      <c r="G118" t="s">
        <v>241</v>
      </c>
      <c r="H118" t="s">
        <v>61</v>
      </c>
      <c r="I118">
        <v>5101</v>
      </c>
      <c r="J118">
        <v>295927</v>
      </c>
      <c r="K118">
        <v>1</v>
      </c>
      <c r="L118">
        <v>1</v>
      </c>
      <c r="M118">
        <v>1</v>
      </c>
      <c r="N118" s="36">
        <v>0</v>
      </c>
      <c r="O118" s="36">
        <v>0</v>
      </c>
      <c r="P118" s="36">
        <v>0</v>
      </c>
      <c r="Q118" s="36">
        <v>0</v>
      </c>
      <c r="R118" s="37">
        <v>0</v>
      </c>
      <c r="S118" s="36">
        <v>0</v>
      </c>
      <c r="T118" s="36">
        <f t="shared" si="5"/>
        <v>0</v>
      </c>
      <c r="U118" s="36">
        <f t="shared" si="8"/>
        <v>0</v>
      </c>
      <c r="V118" s="36">
        <f t="shared" si="6"/>
        <v>0</v>
      </c>
      <c r="W118" s="36">
        <f t="shared" si="7"/>
        <v>0</v>
      </c>
      <c r="X118" s="36">
        <f t="shared" si="9"/>
        <v>0</v>
      </c>
      <c r="Y118" t="s">
        <v>61</v>
      </c>
    </row>
    <row r="119" spans="1:25" ht="14.4" x14ac:dyDescent="0.3">
      <c r="A119">
        <v>2017</v>
      </c>
      <c r="B119">
        <v>88406</v>
      </c>
      <c r="C119" t="s">
        <v>416</v>
      </c>
      <c r="D119" t="s">
        <v>417</v>
      </c>
      <c r="E119" t="s">
        <v>258</v>
      </c>
      <c r="F119">
        <v>104.59699999999999</v>
      </c>
      <c r="G119" t="s">
        <v>241</v>
      </c>
      <c r="H119" t="s">
        <v>246</v>
      </c>
      <c r="I119">
        <v>8202</v>
      </c>
      <c r="J119">
        <v>38431</v>
      </c>
      <c r="K119">
        <v>1</v>
      </c>
      <c r="L119">
        <v>1</v>
      </c>
      <c r="M119">
        <v>1</v>
      </c>
      <c r="N119" s="36">
        <v>5.1999999999999998E-2</v>
      </c>
      <c r="O119" s="36">
        <v>5.3310000000000004</v>
      </c>
      <c r="P119" s="36">
        <v>2.1999999999999999E-2</v>
      </c>
      <c r="Q119" s="36">
        <v>795.00199999999995</v>
      </c>
      <c r="R119" s="37">
        <v>0</v>
      </c>
      <c r="S119" s="36">
        <v>795.00199999999995</v>
      </c>
      <c r="T119" s="36">
        <f t="shared" si="5"/>
        <v>179.85708000000002</v>
      </c>
      <c r="U119" s="36">
        <f t="shared" si="8"/>
        <v>512.18915250000009</v>
      </c>
      <c r="V119" s="36">
        <f t="shared" si="6"/>
        <v>0.84548200000000007</v>
      </c>
      <c r="W119" s="36">
        <f t="shared" si="7"/>
        <v>3975.0099999999998</v>
      </c>
      <c r="X119" s="36">
        <f t="shared" si="9"/>
        <v>4667.9017144999998</v>
      </c>
      <c r="Y119" t="s">
        <v>2633</v>
      </c>
    </row>
    <row r="120" spans="1:25" ht="14.4" x14ac:dyDescent="0.3">
      <c r="A120">
        <v>2017</v>
      </c>
      <c r="B120">
        <v>95554</v>
      </c>
      <c r="C120" t="s">
        <v>418</v>
      </c>
      <c r="D120" t="s">
        <v>419</v>
      </c>
      <c r="E120" t="s">
        <v>321</v>
      </c>
      <c r="F120">
        <v>28.300999999999998</v>
      </c>
      <c r="G120" t="s">
        <v>270</v>
      </c>
      <c r="H120" t="s">
        <v>420</v>
      </c>
      <c r="I120">
        <v>8416</v>
      </c>
      <c r="J120">
        <v>53406</v>
      </c>
      <c r="K120">
        <v>1</v>
      </c>
      <c r="L120">
        <v>1</v>
      </c>
      <c r="M120">
        <v>1</v>
      </c>
      <c r="N120" s="36">
        <v>33.500999999999998</v>
      </c>
      <c r="O120" s="36">
        <v>65.432000000000002</v>
      </c>
      <c r="P120" s="36">
        <v>961.41700000000003</v>
      </c>
      <c r="Q120" s="36">
        <v>40829.728000000003</v>
      </c>
      <c r="R120" s="37">
        <v>0</v>
      </c>
      <c r="S120" s="36">
        <v>40829.728000000003</v>
      </c>
      <c r="T120" s="36">
        <f t="shared" si="5"/>
        <v>161023.89654000002</v>
      </c>
      <c r="U120" s="36">
        <f t="shared" si="8"/>
        <v>8736.1534800000009</v>
      </c>
      <c r="V120" s="36">
        <f t="shared" si="6"/>
        <v>51345.436302000009</v>
      </c>
      <c r="W120" s="36">
        <f t="shared" si="7"/>
        <v>204148.64</v>
      </c>
      <c r="X120" s="36">
        <f t="shared" si="9"/>
        <v>425254.12632200005</v>
      </c>
      <c r="Y120" t="s">
        <v>2638</v>
      </c>
    </row>
    <row r="121" spans="1:25" ht="14.4" x14ac:dyDescent="0.3">
      <c r="A121">
        <v>2017</v>
      </c>
      <c r="B121">
        <v>95554</v>
      </c>
      <c r="C121" t="s">
        <v>418</v>
      </c>
      <c r="D121" t="s">
        <v>421</v>
      </c>
      <c r="E121" t="s">
        <v>321</v>
      </c>
      <c r="F121">
        <v>28.300999999999998</v>
      </c>
      <c r="G121" t="s">
        <v>270</v>
      </c>
      <c r="H121" t="s">
        <v>420</v>
      </c>
      <c r="I121">
        <v>8416</v>
      </c>
      <c r="J121">
        <v>53406</v>
      </c>
      <c r="K121">
        <v>1</v>
      </c>
      <c r="L121">
        <v>1</v>
      </c>
      <c r="M121">
        <v>1</v>
      </c>
      <c r="N121" s="36">
        <v>34.572000000000003</v>
      </c>
      <c r="O121" s="36">
        <v>67.524000000000001</v>
      </c>
      <c r="P121" s="36">
        <v>992.15599999999995</v>
      </c>
      <c r="Q121" s="36">
        <v>42135.139000000003</v>
      </c>
      <c r="R121" s="37">
        <v>0</v>
      </c>
      <c r="S121" s="36">
        <v>42135.139000000003</v>
      </c>
      <c r="T121" s="36">
        <f t="shared" si="5"/>
        <v>166171.70088000005</v>
      </c>
      <c r="U121" s="36">
        <f t="shared" si="8"/>
        <v>9015.4668600000005</v>
      </c>
      <c r="V121" s="36">
        <f t="shared" si="6"/>
        <v>52987.083336000003</v>
      </c>
      <c r="W121" s="36">
        <f t="shared" si="7"/>
        <v>210675.69500000001</v>
      </c>
      <c r="X121" s="36">
        <f t="shared" si="9"/>
        <v>438849.94607600011</v>
      </c>
      <c r="Y121" t="s">
        <v>2638</v>
      </c>
    </row>
    <row r="122" spans="1:25" ht="14.4" x14ac:dyDescent="0.3">
      <c r="A122">
        <v>2017</v>
      </c>
      <c r="B122">
        <v>95554</v>
      </c>
      <c r="C122" t="s">
        <v>418</v>
      </c>
      <c r="D122" t="s">
        <v>422</v>
      </c>
      <c r="E122" t="s">
        <v>258</v>
      </c>
      <c r="F122">
        <v>17.129000000000001</v>
      </c>
      <c r="G122" t="s">
        <v>270</v>
      </c>
      <c r="H122" t="s">
        <v>420</v>
      </c>
      <c r="I122">
        <v>8416</v>
      </c>
      <c r="J122">
        <v>53406</v>
      </c>
      <c r="K122">
        <v>1</v>
      </c>
      <c r="L122">
        <v>1</v>
      </c>
      <c r="M122">
        <v>1</v>
      </c>
      <c r="N122" s="36">
        <v>0.30199999999999999</v>
      </c>
      <c r="O122" s="36">
        <v>1.131</v>
      </c>
      <c r="P122" s="36">
        <v>3.9550000000000001</v>
      </c>
      <c r="Q122" s="36">
        <v>517.08000000000004</v>
      </c>
      <c r="R122" s="37">
        <v>0</v>
      </c>
      <c r="S122" s="36">
        <v>517.08000000000004</v>
      </c>
      <c r="T122" s="36">
        <f t="shared" si="5"/>
        <v>1451.5750800000003</v>
      </c>
      <c r="U122" s="36">
        <f t="shared" si="8"/>
        <v>151.00546500000002</v>
      </c>
      <c r="V122" s="36">
        <f t="shared" si="6"/>
        <v>211.22073000000003</v>
      </c>
      <c r="W122" s="36">
        <f t="shared" si="7"/>
        <v>2585.4</v>
      </c>
      <c r="X122" s="36">
        <f t="shared" si="9"/>
        <v>4399.2012750000004</v>
      </c>
      <c r="Y122" t="s">
        <v>2638</v>
      </c>
    </row>
    <row r="123" spans="1:25" ht="14.4" x14ac:dyDescent="0.3">
      <c r="A123">
        <v>2017</v>
      </c>
      <c r="B123">
        <v>95554</v>
      </c>
      <c r="C123" t="s">
        <v>418</v>
      </c>
      <c r="D123" t="s">
        <v>423</v>
      </c>
      <c r="E123" t="s">
        <v>258</v>
      </c>
      <c r="F123">
        <v>6.3E-2</v>
      </c>
      <c r="G123" t="s">
        <v>270</v>
      </c>
      <c r="H123" t="s">
        <v>420</v>
      </c>
      <c r="I123">
        <v>8416</v>
      </c>
      <c r="J123">
        <v>53406</v>
      </c>
      <c r="K123">
        <v>1</v>
      </c>
      <c r="L123">
        <v>1</v>
      </c>
      <c r="M123">
        <v>1</v>
      </c>
      <c r="N123" s="36">
        <v>1E-3</v>
      </c>
      <c r="O123" s="36">
        <v>1.2999999999999999E-2</v>
      </c>
      <c r="P123" s="36">
        <v>0.02</v>
      </c>
      <c r="Q123" s="36">
        <v>15.069000000000001</v>
      </c>
      <c r="R123" s="37">
        <v>0</v>
      </c>
      <c r="S123" s="36">
        <v>15.069000000000001</v>
      </c>
      <c r="T123" s="36">
        <f t="shared" si="5"/>
        <v>4.8065400000000009</v>
      </c>
      <c r="U123" s="36">
        <f t="shared" si="8"/>
        <v>1.7356950000000002</v>
      </c>
      <c r="V123" s="36">
        <f t="shared" si="6"/>
        <v>1.0681200000000002</v>
      </c>
      <c r="W123" s="36">
        <f t="shared" si="7"/>
        <v>75.344999999999999</v>
      </c>
      <c r="X123" s="36">
        <f t="shared" si="9"/>
        <v>82.955354999999997</v>
      </c>
      <c r="Y123" t="s">
        <v>2638</v>
      </c>
    </row>
    <row r="124" spans="1:25" ht="14.4" x14ac:dyDescent="0.3">
      <c r="A124">
        <v>2017</v>
      </c>
      <c r="B124">
        <v>95554</v>
      </c>
      <c r="C124" t="s">
        <v>418</v>
      </c>
      <c r="D124" t="s">
        <v>424</v>
      </c>
      <c r="E124" t="s">
        <v>258</v>
      </c>
      <c r="F124">
        <v>0.83899999999999997</v>
      </c>
      <c r="G124" t="s">
        <v>270</v>
      </c>
      <c r="H124" t="s">
        <v>420</v>
      </c>
      <c r="I124">
        <v>8416</v>
      </c>
      <c r="J124">
        <v>53406</v>
      </c>
      <c r="K124">
        <v>1</v>
      </c>
      <c r="L124">
        <v>1</v>
      </c>
      <c r="M124">
        <v>1</v>
      </c>
      <c r="N124" s="36">
        <v>0</v>
      </c>
      <c r="O124" s="36">
        <v>0</v>
      </c>
      <c r="P124" s="36">
        <v>0</v>
      </c>
      <c r="Q124" s="36">
        <v>0.187</v>
      </c>
      <c r="R124" s="37">
        <v>0</v>
      </c>
      <c r="S124" s="36">
        <v>0.187</v>
      </c>
      <c r="T124" s="36">
        <f t="shared" si="5"/>
        <v>0</v>
      </c>
      <c r="U124" s="36">
        <f t="shared" si="8"/>
        <v>0</v>
      </c>
      <c r="V124" s="36">
        <f t="shared" si="6"/>
        <v>0</v>
      </c>
      <c r="W124" s="36">
        <f t="shared" si="7"/>
        <v>0.93500000000000005</v>
      </c>
      <c r="X124" s="36">
        <f t="shared" si="9"/>
        <v>0.93500000000000005</v>
      </c>
      <c r="Y124" t="s">
        <v>2638</v>
      </c>
    </row>
    <row r="125" spans="1:25" ht="14.4" x14ac:dyDescent="0.3">
      <c r="A125">
        <v>2017</v>
      </c>
      <c r="B125">
        <v>95554</v>
      </c>
      <c r="C125" t="s">
        <v>418</v>
      </c>
      <c r="D125" t="s">
        <v>425</v>
      </c>
      <c r="E125" t="s">
        <v>258</v>
      </c>
      <c r="F125">
        <v>0.48199999999999998</v>
      </c>
      <c r="G125" t="s">
        <v>270</v>
      </c>
      <c r="H125" t="s">
        <v>420</v>
      </c>
      <c r="I125">
        <v>8416</v>
      </c>
      <c r="J125">
        <v>53406</v>
      </c>
      <c r="K125">
        <v>1</v>
      </c>
      <c r="L125">
        <v>1</v>
      </c>
      <c r="M125">
        <v>1</v>
      </c>
      <c r="N125" s="36">
        <v>0</v>
      </c>
      <c r="O125" s="36">
        <v>8.9999999999999993E-3</v>
      </c>
      <c r="P125" s="36">
        <v>1.2999999999999999E-2</v>
      </c>
      <c r="Q125" s="36">
        <v>10.236000000000001</v>
      </c>
      <c r="R125" s="37">
        <v>0</v>
      </c>
      <c r="S125" s="36">
        <v>10.236000000000001</v>
      </c>
      <c r="T125" s="36">
        <f t="shared" si="5"/>
        <v>0</v>
      </c>
      <c r="U125" s="36">
        <f t="shared" si="8"/>
        <v>1.201635</v>
      </c>
      <c r="V125" s="36">
        <f t="shared" si="6"/>
        <v>0.69427800000000006</v>
      </c>
      <c r="W125" s="36">
        <f t="shared" si="7"/>
        <v>51.180000000000007</v>
      </c>
      <c r="X125" s="36">
        <f t="shared" si="9"/>
        <v>53.075913000000007</v>
      </c>
      <c r="Y125" t="s">
        <v>2638</v>
      </c>
    </row>
    <row r="126" spans="1:25" ht="14.4" x14ac:dyDescent="0.3">
      <c r="A126">
        <v>2017</v>
      </c>
      <c r="B126">
        <v>96760</v>
      </c>
      <c r="C126" t="s">
        <v>426</v>
      </c>
      <c r="D126" t="s">
        <v>427</v>
      </c>
      <c r="E126" t="s">
        <v>230</v>
      </c>
      <c r="F126">
        <v>0.56999999999999995</v>
      </c>
      <c r="G126" t="s">
        <v>236</v>
      </c>
      <c r="H126" t="s">
        <v>428</v>
      </c>
      <c r="I126">
        <v>8303</v>
      </c>
      <c r="J126">
        <v>29563</v>
      </c>
      <c r="K126">
        <v>1</v>
      </c>
      <c r="L126">
        <v>1</v>
      </c>
      <c r="M126">
        <v>1</v>
      </c>
      <c r="N126" s="36">
        <v>2.5999999999999999E-2</v>
      </c>
      <c r="O126" s="36">
        <v>1.298</v>
      </c>
      <c r="P126" s="36">
        <v>6.9000000000000006E-2</v>
      </c>
      <c r="Q126" s="36">
        <v>1685</v>
      </c>
      <c r="R126" s="37">
        <v>1</v>
      </c>
      <c r="S126" s="36">
        <v>0</v>
      </c>
      <c r="T126" s="36">
        <f t="shared" si="5"/>
        <v>69.177419999999998</v>
      </c>
      <c r="U126" s="36">
        <f t="shared" si="8"/>
        <v>95.931935000000024</v>
      </c>
      <c r="V126" s="36">
        <f t="shared" si="6"/>
        <v>2.0398470000000004</v>
      </c>
      <c r="W126" s="36">
        <f t="shared" si="7"/>
        <v>0</v>
      </c>
      <c r="X126" s="36">
        <f t="shared" si="9"/>
        <v>167.14920200000003</v>
      </c>
      <c r="Y126" t="s">
        <v>2633</v>
      </c>
    </row>
    <row r="127" spans="1:25" ht="14.4" x14ac:dyDescent="0.3">
      <c r="A127">
        <v>2017</v>
      </c>
      <c r="B127">
        <v>96760</v>
      </c>
      <c r="C127" t="s">
        <v>426</v>
      </c>
      <c r="D127" t="s">
        <v>429</v>
      </c>
      <c r="E127" t="s">
        <v>230</v>
      </c>
      <c r="F127">
        <v>142.553</v>
      </c>
      <c r="G127" t="s">
        <v>236</v>
      </c>
      <c r="H127" t="s">
        <v>428</v>
      </c>
      <c r="I127">
        <v>8303</v>
      </c>
      <c r="J127">
        <v>29563</v>
      </c>
      <c r="K127">
        <v>1</v>
      </c>
      <c r="L127">
        <v>1</v>
      </c>
      <c r="M127">
        <v>1</v>
      </c>
      <c r="N127" s="36">
        <v>1.1140000000000001</v>
      </c>
      <c r="O127" s="36">
        <v>297.97399999999999</v>
      </c>
      <c r="P127" s="36">
        <v>33.86</v>
      </c>
      <c r="Q127" s="36">
        <v>131002</v>
      </c>
      <c r="R127" s="37">
        <v>1</v>
      </c>
      <c r="S127" s="36">
        <v>0</v>
      </c>
      <c r="T127" s="36">
        <f t="shared" si="5"/>
        <v>2963.9863800000003</v>
      </c>
      <c r="U127" s="36">
        <f t="shared" si="8"/>
        <v>22022.513405000002</v>
      </c>
      <c r="V127" s="36">
        <f t="shared" si="6"/>
        <v>1001.00318</v>
      </c>
      <c r="W127" s="36">
        <f t="shared" si="7"/>
        <v>0</v>
      </c>
      <c r="X127" s="36">
        <f t="shared" si="9"/>
        <v>25987.502965</v>
      </c>
      <c r="Y127" t="s">
        <v>2633</v>
      </c>
    </row>
    <row r="128" spans="1:25" ht="14.4" x14ac:dyDescent="0.3">
      <c r="A128">
        <v>2017</v>
      </c>
      <c r="B128">
        <v>96760</v>
      </c>
      <c r="C128" t="s">
        <v>426</v>
      </c>
      <c r="D128" t="s">
        <v>430</v>
      </c>
      <c r="E128" t="s">
        <v>230</v>
      </c>
      <c r="F128">
        <v>6.109</v>
      </c>
      <c r="G128" t="s">
        <v>236</v>
      </c>
      <c r="H128" t="s">
        <v>428</v>
      </c>
      <c r="I128">
        <v>8303</v>
      </c>
      <c r="J128">
        <v>29563</v>
      </c>
      <c r="K128">
        <v>1</v>
      </c>
      <c r="L128">
        <v>1</v>
      </c>
      <c r="M128">
        <v>1</v>
      </c>
      <c r="N128" s="36">
        <v>1.7569999999999999</v>
      </c>
      <c r="O128" s="36">
        <v>1.716</v>
      </c>
      <c r="P128" s="36">
        <v>9.0999999999999998E-2</v>
      </c>
      <c r="Q128" s="36">
        <v>2144</v>
      </c>
      <c r="R128" s="37">
        <v>1</v>
      </c>
      <c r="S128" s="36">
        <v>0</v>
      </c>
      <c r="T128" s="36">
        <f t="shared" si="5"/>
        <v>4674.7971900000002</v>
      </c>
      <c r="U128" s="36">
        <f t="shared" si="8"/>
        <v>126.82527000000002</v>
      </c>
      <c r="V128" s="36">
        <f t="shared" si="6"/>
        <v>2.6902330000000001</v>
      </c>
      <c r="W128" s="36">
        <f t="shared" si="7"/>
        <v>0</v>
      </c>
      <c r="X128" s="36">
        <f t="shared" si="9"/>
        <v>4804.3126930000008</v>
      </c>
      <c r="Y128" t="s">
        <v>2633</v>
      </c>
    </row>
    <row r="129" spans="1:25" ht="14.4" x14ac:dyDescent="0.3">
      <c r="A129">
        <v>2017</v>
      </c>
      <c r="B129">
        <v>96760</v>
      </c>
      <c r="C129" t="s">
        <v>426</v>
      </c>
      <c r="D129" t="s">
        <v>431</v>
      </c>
      <c r="E129" t="s">
        <v>230</v>
      </c>
      <c r="F129">
        <v>17.513999999999999</v>
      </c>
      <c r="G129" t="s">
        <v>236</v>
      </c>
      <c r="H129" t="s">
        <v>428</v>
      </c>
      <c r="I129">
        <v>8303</v>
      </c>
      <c r="J129">
        <v>29563</v>
      </c>
      <c r="K129">
        <v>1</v>
      </c>
      <c r="L129">
        <v>1</v>
      </c>
      <c r="M129">
        <v>1</v>
      </c>
      <c r="N129" s="36">
        <v>4.4080000000000004</v>
      </c>
      <c r="O129" s="36">
        <v>4.3049999999999997</v>
      </c>
      <c r="P129" s="36">
        <v>0.22900000000000001</v>
      </c>
      <c r="Q129" s="36">
        <v>2926</v>
      </c>
      <c r="R129" s="37">
        <v>1</v>
      </c>
      <c r="S129" s="36">
        <v>0</v>
      </c>
      <c r="T129" s="36">
        <f t="shared" si="5"/>
        <v>11728.233360000002</v>
      </c>
      <c r="U129" s="36">
        <f t="shared" si="8"/>
        <v>318.17178750000005</v>
      </c>
      <c r="V129" s="36">
        <f t="shared" si="6"/>
        <v>6.7699270000000009</v>
      </c>
      <c r="W129" s="36">
        <f t="shared" si="7"/>
        <v>0</v>
      </c>
      <c r="X129" s="36">
        <f t="shared" si="9"/>
        <v>12053.175074500001</v>
      </c>
      <c r="Y129" t="s">
        <v>2633</v>
      </c>
    </row>
    <row r="130" spans="1:25" ht="14.4" x14ac:dyDescent="0.3">
      <c r="A130">
        <v>2017</v>
      </c>
      <c r="B130">
        <v>96760</v>
      </c>
      <c r="C130" t="s">
        <v>426</v>
      </c>
      <c r="D130" t="s">
        <v>432</v>
      </c>
      <c r="E130" t="s">
        <v>230</v>
      </c>
      <c r="F130">
        <v>0.61099999999999999</v>
      </c>
      <c r="G130" t="s">
        <v>236</v>
      </c>
      <c r="H130" t="s">
        <v>428</v>
      </c>
      <c r="I130">
        <v>8303</v>
      </c>
      <c r="J130">
        <v>29563</v>
      </c>
      <c r="K130">
        <v>1</v>
      </c>
      <c r="L130">
        <v>1</v>
      </c>
      <c r="M130">
        <v>1</v>
      </c>
      <c r="N130" s="36">
        <v>6.0000000000000001E-3</v>
      </c>
      <c r="O130" s="36">
        <v>1.2270000000000001</v>
      </c>
      <c r="P130" s="36">
        <v>6.5000000000000002E-2</v>
      </c>
      <c r="Q130" s="36">
        <v>1587</v>
      </c>
      <c r="R130" s="37">
        <v>1</v>
      </c>
      <c r="S130" s="36">
        <v>0</v>
      </c>
      <c r="T130" s="36">
        <f t="shared" si="5"/>
        <v>15.964020000000001</v>
      </c>
      <c r="U130" s="36">
        <f t="shared" si="8"/>
        <v>90.684502500000022</v>
      </c>
      <c r="V130" s="36">
        <f t="shared" si="6"/>
        <v>1.9215950000000002</v>
      </c>
      <c r="W130" s="36">
        <f t="shared" si="7"/>
        <v>0</v>
      </c>
      <c r="X130" s="36">
        <f t="shared" si="9"/>
        <v>108.57011750000002</v>
      </c>
      <c r="Y130" t="s">
        <v>2633</v>
      </c>
    </row>
    <row r="131" spans="1:25" ht="14.4" x14ac:dyDescent="0.3">
      <c r="A131">
        <v>2017</v>
      </c>
      <c r="B131">
        <v>99599</v>
      </c>
      <c r="C131" t="s">
        <v>433</v>
      </c>
      <c r="D131" t="s">
        <v>434</v>
      </c>
      <c r="E131" t="s">
        <v>258</v>
      </c>
      <c r="F131">
        <v>23.033000000000001</v>
      </c>
      <c r="G131" t="s">
        <v>283</v>
      </c>
      <c r="H131" t="s">
        <v>435</v>
      </c>
      <c r="I131">
        <v>2102</v>
      </c>
      <c r="J131">
        <v>11754</v>
      </c>
      <c r="K131">
        <v>1</v>
      </c>
      <c r="L131">
        <v>1</v>
      </c>
      <c r="M131">
        <v>1</v>
      </c>
      <c r="N131" s="36">
        <v>1.6339999999999999</v>
      </c>
      <c r="O131" s="36">
        <v>6.1050000000000004</v>
      </c>
      <c r="P131" s="36">
        <v>21.350999999999999</v>
      </c>
      <c r="Q131" s="36">
        <v>2790.9029999999998</v>
      </c>
      <c r="R131" s="37">
        <v>0</v>
      </c>
      <c r="S131" s="36">
        <v>2790.9029999999998</v>
      </c>
      <c r="T131" s="36">
        <f t="shared" ref="T131:T194" si="10">0.1*$K131*$J131*$T$1*$N131</f>
        <v>1728.5432400000002</v>
      </c>
      <c r="U131" s="36">
        <f t="shared" si="8"/>
        <v>179.39542500000005</v>
      </c>
      <c r="V131" s="36">
        <f t="shared" ref="V131:V194" si="11">0.1*$M131*$J131*$V$1*$P131</f>
        <v>250.95965400000003</v>
      </c>
      <c r="W131" s="36">
        <f t="shared" ref="W131:W194" si="12">+S131*$W$1</f>
        <v>13954.514999999999</v>
      </c>
      <c r="X131" s="36">
        <f t="shared" si="9"/>
        <v>16113.413318999999</v>
      </c>
      <c r="Y131" t="s">
        <v>58</v>
      </c>
    </row>
    <row r="132" spans="1:25" ht="14.4" x14ac:dyDescent="0.3">
      <c r="A132">
        <v>2017</v>
      </c>
      <c r="B132">
        <v>99599</v>
      </c>
      <c r="C132" t="s">
        <v>433</v>
      </c>
      <c r="D132" t="s">
        <v>436</v>
      </c>
      <c r="E132" t="s">
        <v>258</v>
      </c>
      <c r="F132">
        <v>18.695</v>
      </c>
      <c r="G132" t="s">
        <v>283</v>
      </c>
      <c r="H132" t="s">
        <v>435</v>
      </c>
      <c r="I132">
        <v>2102</v>
      </c>
      <c r="J132">
        <v>11754</v>
      </c>
      <c r="K132">
        <v>1</v>
      </c>
      <c r="L132">
        <v>1</v>
      </c>
      <c r="M132">
        <v>1</v>
      </c>
      <c r="N132" s="36">
        <v>1.819</v>
      </c>
      <c r="O132" s="36">
        <v>6.7930000000000001</v>
      </c>
      <c r="P132" s="36">
        <v>23.757999999999999</v>
      </c>
      <c r="Q132" s="36">
        <v>3105.4250000000002</v>
      </c>
      <c r="R132" s="37">
        <v>0</v>
      </c>
      <c r="S132" s="36">
        <v>3105.4250000000002</v>
      </c>
      <c r="T132" s="36">
        <f t="shared" si="10"/>
        <v>1924.2473400000001</v>
      </c>
      <c r="U132" s="36">
        <f t="shared" ref="U132:U195" si="13">0.1*$L132*$J132*$U$1*$O132</f>
        <v>199.61230500000005</v>
      </c>
      <c r="V132" s="36">
        <f t="shared" si="11"/>
        <v>279.251532</v>
      </c>
      <c r="W132" s="36">
        <f t="shared" si="12"/>
        <v>15527.125</v>
      </c>
      <c r="X132" s="36">
        <f t="shared" ref="X132:X195" si="14">SUM(T132:W132)</f>
        <v>17930.236176999999</v>
      </c>
      <c r="Y132" t="s">
        <v>58</v>
      </c>
    </row>
    <row r="133" spans="1:25" ht="14.4" x14ac:dyDescent="0.3">
      <c r="A133">
        <v>2017</v>
      </c>
      <c r="B133">
        <v>99599</v>
      </c>
      <c r="C133" t="s">
        <v>433</v>
      </c>
      <c r="D133" t="s">
        <v>437</v>
      </c>
      <c r="E133" t="s">
        <v>258</v>
      </c>
      <c r="F133">
        <v>20.527999999999999</v>
      </c>
      <c r="G133" t="s">
        <v>283</v>
      </c>
      <c r="H133" t="s">
        <v>435</v>
      </c>
      <c r="I133">
        <v>2102</v>
      </c>
      <c r="J133">
        <v>11754</v>
      </c>
      <c r="K133">
        <v>1</v>
      </c>
      <c r="L133">
        <v>1</v>
      </c>
      <c r="M133">
        <v>1</v>
      </c>
      <c r="N133" s="36">
        <v>2.2610000000000001</v>
      </c>
      <c r="O133" s="36">
        <v>8.4469999999999992</v>
      </c>
      <c r="P133" s="36">
        <v>29.539000000000001</v>
      </c>
      <c r="Q133" s="36">
        <v>3861.1709999999998</v>
      </c>
      <c r="R133" s="37">
        <v>0</v>
      </c>
      <c r="S133" s="36">
        <v>3861.1709999999998</v>
      </c>
      <c r="T133" s="36">
        <f t="shared" si="10"/>
        <v>2391.8214600000006</v>
      </c>
      <c r="U133" s="36">
        <f t="shared" si="13"/>
        <v>248.21509500000002</v>
      </c>
      <c r="V133" s="36">
        <f t="shared" si="11"/>
        <v>347.20140600000008</v>
      </c>
      <c r="W133" s="36">
        <f t="shared" si="12"/>
        <v>19305.855</v>
      </c>
      <c r="X133" s="36">
        <f t="shared" si="14"/>
        <v>22293.092961000002</v>
      </c>
      <c r="Y133" t="s">
        <v>58</v>
      </c>
    </row>
    <row r="134" spans="1:25" ht="14.4" x14ac:dyDescent="0.3">
      <c r="A134">
        <v>2017</v>
      </c>
      <c r="B134">
        <v>99599</v>
      </c>
      <c r="C134" t="s">
        <v>433</v>
      </c>
      <c r="D134" t="s">
        <v>438</v>
      </c>
      <c r="E134" t="s">
        <v>258</v>
      </c>
      <c r="F134">
        <v>23.216000000000001</v>
      </c>
      <c r="G134" t="s">
        <v>283</v>
      </c>
      <c r="H134" t="s">
        <v>435</v>
      </c>
      <c r="I134">
        <v>2102</v>
      </c>
      <c r="J134">
        <v>11754</v>
      </c>
      <c r="K134">
        <v>1</v>
      </c>
      <c r="L134">
        <v>1</v>
      </c>
      <c r="M134">
        <v>1</v>
      </c>
      <c r="N134" s="36">
        <v>2.008</v>
      </c>
      <c r="O134" s="36">
        <v>7.5</v>
      </c>
      <c r="P134" s="36">
        <v>26.228999999999999</v>
      </c>
      <c r="Q134" s="36">
        <v>3428.509</v>
      </c>
      <c r="R134" s="37">
        <v>0</v>
      </c>
      <c r="S134" s="36">
        <v>3428.509</v>
      </c>
      <c r="T134" s="36">
        <f t="shared" si="10"/>
        <v>2124.1828800000003</v>
      </c>
      <c r="U134" s="36">
        <f t="shared" si="13"/>
        <v>220.38750000000005</v>
      </c>
      <c r="V134" s="36">
        <f t="shared" si="11"/>
        <v>308.29566600000004</v>
      </c>
      <c r="W134" s="36">
        <f t="shared" si="12"/>
        <v>17142.544999999998</v>
      </c>
      <c r="X134" s="36">
        <f t="shared" si="14"/>
        <v>19795.411045999997</v>
      </c>
      <c r="Y134" t="s">
        <v>58</v>
      </c>
    </row>
    <row r="135" spans="1:25" ht="14.4" x14ac:dyDescent="0.3">
      <c r="A135">
        <v>2017</v>
      </c>
      <c r="B135">
        <v>99599</v>
      </c>
      <c r="C135" t="s">
        <v>433</v>
      </c>
      <c r="D135" t="s">
        <v>439</v>
      </c>
      <c r="E135" t="s">
        <v>258</v>
      </c>
      <c r="F135">
        <v>8.1255000000000006</v>
      </c>
      <c r="G135" t="s">
        <v>283</v>
      </c>
      <c r="H135" t="s">
        <v>435</v>
      </c>
      <c r="I135">
        <v>2102</v>
      </c>
      <c r="J135">
        <v>11754</v>
      </c>
      <c r="K135">
        <v>1</v>
      </c>
      <c r="L135">
        <v>1</v>
      </c>
      <c r="M135">
        <v>1</v>
      </c>
      <c r="N135" s="36">
        <v>1.2769999999999999</v>
      </c>
      <c r="O135" s="36">
        <v>4.7720000000000002</v>
      </c>
      <c r="P135" s="36">
        <v>16.690999999999999</v>
      </c>
      <c r="Q135" s="36">
        <v>2181.7220000000002</v>
      </c>
      <c r="R135" s="37">
        <v>0</v>
      </c>
      <c r="S135" s="36">
        <v>2181.7220000000002</v>
      </c>
      <c r="T135" s="36">
        <f t="shared" si="10"/>
        <v>1350.8872200000001</v>
      </c>
      <c r="U135" s="36">
        <f t="shared" si="13"/>
        <v>140.22522000000004</v>
      </c>
      <c r="V135" s="36">
        <f t="shared" si="11"/>
        <v>196.186014</v>
      </c>
      <c r="W135" s="36">
        <f t="shared" si="12"/>
        <v>10908.61</v>
      </c>
      <c r="X135" s="36">
        <f t="shared" si="14"/>
        <v>12595.908454</v>
      </c>
      <c r="Y135" t="s">
        <v>58</v>
      </c>
    </row>
    <row r="136" spans="1:25" ht="14.4" x14ac:dyDescent="0.3">
      <c r="A136">
        <v>2017</v>
      </c>
      <c r="B136">
        <v>99599</v>
      </c>
      <c r="C136" t="s">
        <v>433</v>
      </c>
      <c r="D136" t="s">
        <v>440</v>
      </c>
      <c r="E136" t="s">
        <v>258</v>
      </c>
      <c r="F136">
        <v>5.4984999999999999</v>
      </c>
      <c r="G136" t="s">
        <v>283</v>
      </c>
      <c r="H136" t="s">
        <v>435</v>
      </c>
      <c r="I136">
        <v>2102</v>
      </c>
      <c r="J136">
        <v>11754</v>
      </c>
      <c r="K136">
        <v>1</v>
      </c>
      <c r="L136">
        <v>1</v>
      </c>
      <c r="M136">
        <v>1</v>
      </c>
      <c r="N136" s="36">
        <v>0.7</v>
      </c>
      <c r="O136" s="36">
        <v>2.617</v>
      </c>
      <c r="P136" s="36">
        <v>9.1519999999999992</v>
      </c>
      <c r="Q136" s="36">
        <v>1196.33</v>
      </c>
      <c r="R136" s="37">
        <v>0</v>
      </c>
      <c r="S136" s="36">
        <v>1196.33</v>
      </c>
      <c r="T136" s="36">
        <f t="shared" si="10"/>
        <v>740.50200000000007</v>
      </c>
      <c r="U136" s="36">
        <f t="shared" si="13"/>
        <v>76.900545000000008</v>
      </c>
      <c r="V136" s="36">
        <f t="shared" si="11"/>
        <v>107.572608</v>
      </c>
      <c r="W136" s="36">
        <f t="shared" si="12"/>
        <v>5981.65</v>
      </c>
      <c r="X136" s="36">
        <f t="shared" si="14"/>
        <v>6906.625153</v>
      </c>
      <c r="Y136" t="s">
        <v>58</v>
      </c>
    </row>
    <row r="137" spans="1:25" ht="14.4" x14ac:dyDescent="0.3">
      <c r="A137">
        <v>2017</v>
      </c>
      <c r="B137">
        <v>100618</v>
      </c>
      <c r="C137" t="s">
        <v>441</v>
      </c>
      <c r="D137" t="s">
        <v>442</v>
      </c>
      <c r="E137" t="s">
        <v>258</v>
      </c>
      <c r="F137">
        <v>20.722999999999999</v>
      </c>
      <c r="G137" t="s">
        <v>283</v>
      </c>
      <c r="H137" t="s">
        <v>284</v>
      </c>
      <c r="I137">
        <v>8102</v>
      </c>
      <c r="J137">
        <v>117423</v>
      </c>
      <c r="K137">
        <v>1.2</v>
      </c>
      <c r="L137">
        <v>1</v>
      </c>
      <c r="M137">
        <v>1</v>
      </c>
      <c r="N137" s="36">
        <v>0.27800000000000002</v>
      </c>
      <c r="O137" s="36">
        <v>1.0389999999999999</v>
      </c>
      <c r="P137" s="36">
        <v>3.6349999999999998</v>
      </c>
      <c r="Q137" s="36">
        <v>475.245</v>
      </c>
      <c r="R137" s="37">
        <v>0</v>
      </c>
      <c r="S137" s="36">
        <v>475.245</v>
      </c>
      <c r="T137" s="36">
        <f t="shared" si="10"/>
        <v>3525.5081520000008</v>
      </c>
      <c r="U137" s="36">
        <f t="shared" si="13"/>
        <v>305.00624250000004</v>
      </c>
      <c r="V137" s="36">
        <f t="shared" si="11"/>
        <v>426.83260500000006</v>
      </c>
      <c r="W137" s="36">
        <f t="shared" si="12"/>
        <v>2376.2249999999999</v>
      </c>
      <c r="X137" s="36">
        <f t="shared" si="14"/>
        <v>6633.5719995000018</v>
      </c>
      <c r="Y137" t="s">
        <v>2633</v>
      </c>
    </row>
    <row r="138" spans="1:25" ht="14.4" x14ac:dyDescent="0.3">
      <c r="A138">
        <v>2017</v>
      </c>
      <c r="B138">
        <v>100618</v>
      </c>
      <c r="C138" t="s">
        <v>441</v>
      </c>
      <c r="D138" t="s">
        <v>443</v>
      </c>
      <c r="E138" t="s">
        <v>258</v>
      </c>
      <c r="F138">
        <v>10.362</v>
      </c>
      <c r="G138" t="s">
        <v>283</v>
      </c>
      <c r="H138" t="s">
        <v>284</v>
      </c>
      <c r="I138">
        <v>8102</v>
      </c>
      <c r="J138">
        <v>117423</v>
      </c>
      <c r="K138">
        <v>1.2</v>
      </c>
      <c r="L138">
        <v>1</v>
      </c>
      <c r="M138">
        <v>1</v>
      </c>
      <c r="N138" s="36">
        <v>0.17199999999999999</v>
      </c>
      <c r="O138" s="36">
        <v>0.64400000000000002</v>
      </c>
      <c r="P138" s="36">
        <v>2.2519999999999998</v>
      </c>
      <c r="Q138" s="36">
        <v>294.43900000000002</v>
      </c>
      <c r="R138" s="37">
        <v>0</v>
      </c>
      <c r="S138" s="36">
        <v>294.43900000000002</v>
      </c>
      <c r="T138" s="36">
        <f t="shared" si="10"/>
        <v>2181.249648</v>
      </c>
      <c r="U138" s="36">
        <f t="shared" si="13"/>
        <v>189.05103000000005</v>
      </c>
      <c r="V138" s="36">
        <f t="shared" si="11"/>
        <v>264.43659600000001</v>
      </c>
      <c r="W138" s="36">
        <f t="shared" si="12"/>
        <v>1472.1950000000002</v>
      </c>
      <c r="X138" s="36">
        <f t="shared" si="14"/>
        <v>4106.9322740000007</v>
      </c>
      <c r="Y138" t="s">
        <v>2633</v>
      </c>
    </row>
    <row r="139" spans="1:25" ht="14.4" x14ac:dyDescent="0.3">
      <c r="A139">
        <v>2017</v>
      </c>
      <c r="B139">
        <v>100618</v>
      </c>
      <c r="C139" t="s">
        <v>441</v>
      </c>
      <c r="D139" t="s">
        <v>444</v>
      </c>
      <c r="E139" t="s">
        <v>258</v>
      </c>
      <c r="F139">
        <v>20.722999999999999</v>
      </c>
      <c r="G139" t="s">
        <v>283</v>
      </c>
      <c r="H139" t="s">
        <v>284</v>
      </c>
      <c r="I139">
        <v>8102</v>
      </c>
      <c r="J139">
        <v>117423</v>
      </c>
      <c r="K139">
        <v>1.2</v>
      </c>
      <c r="L139">
        <v>1</v>
      </c>
      <c r="M139">
        <v>1</v>
      </c>
      <c r="N139" s="36">
        <v>2.9000000000000001E-2</v>
      </c>
      <c r="O139" s="36">
        <v>0.108</v>
      </c>
      <c r="P139" s="36">
        <v>0.379</v>
      </c>
      <c r="Q139" s="36">
        <v>49.619</v>
      </c>
      <c r="R139" s="37">
        <v>0</v>
      </c>
      <c r="S139" s="36">
        <v>49.619</v>
      </c>
      <c r="T139" s="36">
        <f t="shared" si="10"/>
        <v>367.76883600000008</v>
      </c>
      <c r="U139" s="36">
        <f t="shared" si="13"/>
        <v>31.704210000000007</v>
      </c>
      <c r="V139" s="36">
        <f t="shared" si="11"/>
        <v>44.50331700000001</v>
      </c>
      <c r="W139" s="36">
        <f t="shared" si="12"/>
        <v>248.095</v>
      </c>
      <c r="X139" s="36">
        <f t="shared" si="14"/>
        <v>692.07136300000013</v>
      </c>
      <c r="Y139" t="s">
        <v>2633</v>
      </c>
    </row>
    <row r="140" spans="1:25" ht="14.4" x14ac:dyDescent="0.3">
      <c r="A140">
        <v>2017</v>
      </c>
      <c r="B140">
        <v>245367</v>
      </c>
      <c r="C140" t="s">
        <v>445</v>
      </c>
      <c r="D140" t="s">
        <v>446</v>
      </c>
      <c r="E140" t="s">
        <v>258</v>
      </c>
      <c r="F140">
        <v>52.357999999999997</v>
      </c>
      <c r="G140" t="s">
        <v>270</v>
      </c>
      <c r="H140" t="s">
        <v>447</v>
      </c>
      <c r="I140">
        <v>8410</v>
      </c>
      <c r="J140">
        <v>9301</v>
      </c>
      <c r="K140">
        <v>1</v>
      </c>
      <c r="L140">
        <v>1</v>
      </c>
      <c r="M140">
        <v>1</v>
      </c>
      <c r="N140" s="36">
        <v>2.1000000000000001E-2</v>
      </c>
      <c r="O140" s="36">
        <v>8.1000000000000003E-2</v>
      </c>
      <c r="P140" s="36">
        <v>0.28499999999999998</v>
      </c>
      <c r="Q140" s="36">
        <v>37.265000000000001</v>
      </c>
      <c r="R140" s="37">
        <v>0</v>
      </c>
      <c r="S140" s="36">
        <v>37.265000000000001</v>
      </c>
      <c r="T140" s="36">
        <f t="shared" si="10"/>
        <v>17.578890000000001</v>
      </c>
      <c r="U140" s="36">
        <f t="shared" si="13"/>
        <v>1.8834525000000002</v>
      </c>
      <c r="V140" s="36">
        <f t="shared" si="11"/>
        <v>2.6507849999999999</v>
      </c>
      <c r="W140" s="36">
        <f t="shared" si="12"/>
        <v>186.32499999999999</v>
      </c>
      <c r="X140" s="36">
        <f t="shared" si="14"/>
        <v>208.43812749999998</v>
      </c>
      <c r="Y140" t="s">
        <v>2638</v>
      </c>
    </row>
    <row r="141" spans="1:25" ht="14.4" x14ac:dyDescent="0.3">
      <c r="A141">
        <v>2017</v>
      </c>
      <c r="B141">
        <v>245367</v>
      </c>
      <c r="C141" t="s">
        <v>445</v>
      </c>
      <c r="D141" t="s">
        <v>448</v>
      </c>
      <c r="E141" t="s">
        <v>258</v>
      </c>
      <c r="F141">
        <v>52.357999999999997</v>
      </c>
      <c r="G141" t="s">
        <v>270</v>
      </c>
      <c r="H141" t="s">
        <v>447</v>
      </c>
      <c r="I141">
        <v>8410</v>
      </c>
      <c r="J141">
        <v>9301</v>
      </c>
      <c r="K141">
        <v>1</v>
      </c>
      <c r="L141">
        <v>1</v>
      </c>
      <c r="M141">
        <v>1</v>
      </c>
      <c r="N141" s="36">
        <v>9.4120000000000008</v>
      </c>
      <c r="O141" s="36">
        <v>36.006999999999998</v>
      </c>
      <c r="P141" s="36">
        <v>121.919</v>
      </c>
      <c r="Q141" s="36">
        <v>17328.236000000001</v>
      </c>
      <c r="R141" s="37">
        <v>0</v>
      </c>
      <c r="S141" s="36">
        <v>17328.236000000001</v>
      </c>
      <c r="T141" s="36">
        <f t="shared" si="10"/>
        <v>7878.6910800000014</v>
      </c>
      <c r="U141" s="36">
        <f t="shared" si="13"/>
        <v>837.2527675</v>
      </c>
      <c r="V141" s="36">
        <f t="shared" si="11"/>
        <v>1133.968619</v>
      </c>
      <c r="W141" s="36">
        <f t="shared" si="12"/>
        <v>86641.180000000008</v>
      </c>
      <c r="X141" s="36">
        <f t="shared" si="14"/>
        <v>96491.092466500006</v>
      </c>
      <c r="Y141" t="s">
        <v>2638</v>
      </c>
    </row>
    <row r="142" spans="1:25" ht="14.4" x14ac:dyDescent="0.3">
      <c r="A142">
        <v>2017</v>
      </c>
      <c r="B142">
        <v>245367</v>
      </c>
      <c r="C142" t="s">
        <v>445</v>
      </c>
      <c r="D142" t="s">
        <v>449</v>
      </c>
      <c r="E142" t="s">
        <v>230</v>
      </c>
      <c r="F142">
        <v>109.60299999999999</v>
      </c>
      <c r="G142" t="s">
        <v>270</v>
      </c>
      <c r="H142" t="s">
        <v>447</v>
      </c>
      <c r="I142">
        <v>8410</v>
      </c>
      <c r="J142">
        <v>9301</v>
      </c>
      <c r="K142">
        <v>1</v>
      </c>
      <c r="L142">
        <v>1</v>
      </c>
      <c r="M142">
        <v>1</v>
      </c>
      <c r="N142" s="36">
        <v>2.6240000000000001</v>
      </c>
      <c r="O142" s="36">
        <v>109.03100000000001</v>
      </c>
      <c r="P142" s="36">
        <v>4.9640000000000004</v>
      </c>
      <c r="Q142" s="36">
        <v>140230.170312804</v>
      </c>
      <c r="R142" s="37">
        <v>1</v>
      </c>
      <c r="S142" s="36">
        <v>0</v>
      </c>
      <c r="T142" s="36">
        <f t="shared" si="10"/>
        <v>2196.5241600000004</v>
      </c>
      <c r="U142" s="36">
        <f t="shared" si="13"/>
        <v>2535.2433275000003</v>
      </c>
      <c r="V142" s="36">
        <f t="shared" si="11"/>
        <v>46.170164000000007</v>
      </c>
      <c r="W142" s="36">
        <f t="shared" si="12"/>
        <v>0</v>
      </c>
      <c r="X142" s="36">
        <f t="shared" si="14"/>
        <v>4777.9376515000013</v>
      </c>
      <c r="Y142" t="s">
        <v>2638</v>
      </c>
    </row>
    <row r="143" spans="1:25" ht="14.4" x14ac:dyDescent="0.3">
      <c r="A143">
        <v>2017</v>
      </c>
      <c r="B143">
        <v>245656</v>
      </c>
      <c r="C143" t="s">
        <v>450</v>
      </c>
      <c r="D143" t="s">
        <v>451</v>
      </c>
      <c r="E143" t="s">
        <v>258</v>
      </c>
      <c r="F143">
        <v>422.03</v>
      </c>
      <c r="G143" t="s">
        <v>241</v>
      </c>
      <c r="H143" t="s">
        <v>59</v>
      </c>
      <c r="I143">
        <v>3101</v>
      </c>
      <c r="J143">
        <v>178788</v>
      </c>
      <c r="K143">
        <v>1</v>
      </c>
      <c r="L143">
        <v>1</v>
      </c>
      <c r="M143">
        <v>1.2</v>
      </c>
      <c r="N143" s="36">
        <v>0.51900000000000002</v>
      </c>
      <c r="O143" s="36">
        <v>29.259</v>
      </c>
      <c r="P143" s="36">
        <v>10.223000000000001</v>
      </c>
      <c r="Q143" s="36">
        <v>7141.37</v>
      </c>
      <c r="R143" s="37">
        <v>0</v>
      </c>
      <c r="S143" s="36">
        <v>7141.37</v>
      </c>
      <c r="T143" s="36">
        <f t="shared" si="10"/>
        <v>8351.1874800000005</v>
      </c>
      <c r="U143" s="36">
        <f t="shared" si="13"/>
        <v>13077.89523</v>
      </c>
      <c r="V143" s="36">
        <f t="shared" si="11"/>
        <v>2193.2996687999998</v>
      </c>
      <c r="W143" s="36">
        <f t="shared" si="12"/>
        <v>35706.85</v>
      </c>
      <c r="X143" s="36">
        <f t="shared" si="14"/>
        <v>59329.232378799999</v>
      </c>
      <c r="Y143" t="s">
        <v>2637</v>
      </c>
    </row>
    <row r="144" spans="1:25" ht="14.4" x14ac:dyDescent="0.3">
      <c r="A144">
        <v>2017</v>
      </c>
      <c r="B144">
        <v>245714</v>
      </c>
      <c r="C144" t="s">
        <v>452</v>
      </c>
      <c r="D144" t="s">
        <v>453</v>
      </c>
      <c r="E144" t="s">
        <v>258</v>
      </c>
      <c r="F144">
        <v>32.220999999999997</v>
      </c>
      <c r="G144" t="s">
        <v>231</v>
      </c>
      <c r="H144" t="s">
        <v>454</v>
      </c>
      <c r="I144">
        <v>8108</v>
      </c>
      <c r="J144">
        <v>139570</v>
      </c>
      <c r="K144">
        <v>1.2</v>
      </c>
      <c r="L144">
        <v>1</v>
      </c>
      <c r="M144">
        <v>1</v>
      </c>
      <c r="N144" s="36">
        <v>0.98399999999999999</v>
      </c>
      <c r="O144" s="36">
        <v>3.8420000000000001</v>
      </c>
      <c r="P144" s="36">
        <v>12.669</v>
      </c>
      <c r="Q144" s="36">
        <v>1922.8510000000001</v>
      </c>
      <c r="R144" s="37">
        <v>0</v>
      </c>
      <c r="S144" s="36">
        <v>1922.8510000000001</v>
      </c>
      <c r="T144" s="36">
        <f t="shared" si="10"/>
        <v>14832.383039999997</v>
      </c>
      <c r="U144" s="36">
        <f t="shared" si="13"/>
        <v>1340.5698500000001</v>
      </c>
      <c r="V144" s="36">
        <f t="shared" si="11"/>
        <v>1768.2123300000001</v>
      </c>
      <c r="W144" s="36">
        <f t="shared" si="12"/>
        <v>9614.255000000001</v>
      </c>
      <c r="X144" s="36">
        <f t="shared" si="14"/>
        <v>27555.420219999996</v>
      </c>
      <c r="Y144" t="s">
        <v>2633</v>
      </c>
    </row>
    <row r="145" spans="1:25" ht="14.4" x14ac:dyDescent="0.3">
      <c r="A145">
        <v>2017</v>
      </c>
      <c r="B145">
        <v>245714</v>
      </c>
      <c r="C145" t="s">
        <v>452</v>
      </c>
      <c r="D145" t="s">
        <v>455</v>
      </c>
      <c r="E145" t="s">
        <v>230</v>
      </c>
      <c r="F145">
        <v>66.918999999999997</v>
      </c>
      <c r="G145" t="s">
        <v>231</v>
      </c>
      <c r="H145" t="s">
        <v>454</v>
      </c>
      <c r="I145">
        <v>8108</v>
      </c>
      <c r="J145">
        <v>139570</v>
      </c>
      <c r="K145">
        <v>1.2</v>
      </c>
      <c r="L145">
        <v>1</v>
      </c>
      <c r="M145">
        <v>1</v>
      </c>
      <c r="N145" s="36">
        <v>2.0659999999999998</v>
      </c>
      <c r="O145" s="36">
        <v>131.42400000000001</v>
      </c>
      <c r="P145" s="36">
        <v>15.379</v>
      </c>
      <c r="Q145" s="36">
        <v>0</v>
      </c>
      <c r="R145" s="37">
        <v>1</v>
      </c>
      <c r="S145" s="36">
        <v>0</v>
      </c>
      <c r="T145" s="36">
        <f t="shared" si="10"/>
        <v>31141.974959999992</v>
      </c>
      <c r="U145" s="36">
        <f t="shared" si="13"/>
        <v>45857.119200000001</v>
      </c>
      <c r="V145" s="36">
        <f t="shared" si="11"/>
        <v>2146.4470299999998</v>
      </c>
      <c r="W145" s="36">
        <f t="shared" si="12"/>
        <v>0</v>
      </c>
      <c r="X145" s="36">
        <f t="shared" si="14"/>
        <v>79145.541189999989</v>
      </c>
      <c r="Y145" t="s">
        <v>2633</v>
      </c>
    </row>
    <row r="146" spans="1:25" ht="14.4" x14ac:dyDescent="0.3">
      <c r="A146">
        <v>2017</v>
      </c>
      <c r="B146">
        <v>245724</v>
      </c>
      <c r="C146" t="s">
        <v>456</v>
      </c>
      <c r="D146" t="s">
        <v>457</v>
      </c>
      <c r="E146" t="s">
        <v>258</v>
      </c>
      <c r="F146">
        <v>94.338999999999999</v>
      </c>
      <c r="G146" t="s">
        <v>241</v>
      </c>
      <c r="H146" t="s">
        <v>428</v>
      </c>
      <c r="I146">
        <v>8303</v>
      </c>
      <c r="J146">
        <v>29563</v>
      </c>
      <c r="K146">
        <v>1</v>
      </c>
      <c r="L146">
        <v>1</v>
      </c>
      <c r="M146">
        <v>1</v>
      </c>
      <c r="N146" s="36">
        <v>4.0000000000000001E-3</v>
      </c>
      <c r="O146" s="36">
        <v>0.98199999999999998</v>
      </c>
      <c r="P146" s="36">
        <v>4.0000000000000001E-3</v>
      </c>
      <c r="Q146" s="36">
        <v>147.649</v>
      </c>
      <c r="R146" s="37">
        <v>0</v>
      </c>
      <c r="S146" s="36">
        <v>147.649</v>
      </c>
      <c r="T146" s="36">
        <f t="shared" si="10"/>
        <v>10.64268</v>
      </c>
      <c r="U146" s="36">
        <f t="shared" si="13"/>
        <v>72.577165000000008</v>
      </c>
      <c r="V146" s="36">
        <f t="shared" si="11"/>
        <v>0.11825200000000001</v>
      </c>
      <c r="W146" s="36">
        <f t="shared" si="12"/>
        <v>738.245</v>
      </c>
      <c r="X146" s="36">
        <f t="shared" si="14"/>
        <v>821.58309699999995</v>
      </c>
      <c r="Y146" t="s">
        <v>2633</v>
      </c>
    </row>
    <row r="147" spans="1:25" ht="14.4" x14ac:dyDescent="0.3">
      <c r="A147">
        <v>2017</v>
      </c>
      <c r="B147">
        <v>245724</v>
      </c>
      <c r="C147" t="s">
        <v>456</v>
      </c>
      <c r="D147" t="s">
        <v>458</v>
      </c>
      <c r="E147" t="s">
        <v>258</v>
      </c>
      <c r="F147">
        <v>94.338999999999999</v>
      </c>
      <c r="G147" t="s">
        <v>241</v>
      </c>
      <c r="H147" t="s">
        <v>428</v>
      </c>
      <c r="I147">
        <v>8303</v>
      </c>
      <c r="J147">
        <v>29563</v>
      </c>
      <c r="K147">
        <v>1</v>
      </c>
      <c r="L147">
        <v>1</v>
      </c>
      <c r="M147">
        <v>1</v>
      </c>
      <c r="N147" s="36">
        <v>4.0000000000000001E-3</v>
      </c>
      <c r="O147" s="36">
        <v>0.98199999999999998</v>
      </c>
      <c r="P147" s="36">
        <v>4.0000000000000001E-3</v>
      </c>
      <c r="Q147" s="36">
        <v>147.649</v>
      </c>
      <c r="R147" s="37">
        <v>0</v>
      </c>
      <c r="S147" s="36">
        <v>147.649</v>
      </c>
      <c r="T147" s="36">
        <f t="shared" si="10"/>
        <v>10.64268</v>
      </c>
      <c r="U147" s="36">
        <f t="shared" si="13"/>
        <v>72.577165000000008</v>
      </c>
      <c r="V147" s="36">
        <f t="shared" si="11"/>
        <v>0.11825200000000001</v>
      </c>
      <c r="W147" s="36">
        <f t="shared" si="12"/>
        <v>738.245</v>
      </c>
      <c r="X147" s="36">
        <f t="shared" si="14"/>
        <v>821.58309699999995</v>
      </c>
      <c r="Y147" t="s">
        <v>2633</v>
      </c>
    </row>
    <row r="148" spans="1:25" ht="14.4" x14ac:dyDescent="0.3">
      <c r="A148">
        <v>2017</v>
      </c>
      <c r="B148">
        <v>245724</v>
      </c>
      <c r="C148" t="s">
        <v>456</v>
      </c>
      <c r="D148" t="s">
        <v>459</v>
      </c>
      <c r="E148" t="s">
        <v>258</v>
      </c>
      <c r="F148">
        <v>94.338999999999999</v>
      </c>
      <c r="G148" t="s">
        <v>241</v>
      </c>
      <c r="H148" t="s">
        <v>428</v>
      </c>
      <c r="I148">
        <v>8303</v>
      </c>
      <c r="J148">
        <v>29563</v>
      </c>
      <c r="K148">
        <v>1</v>
      </c>
      <c r="L148">
        <v>1</v>
      </c>
      <c r="M148">
        <v>1</v>
      </c>
      <c r="N148" s="36">
        <v>5.0000000000000001E-3</v>
      </c>
      <c r="O148" s="36">
        <v>1.3460000000000001</v>
      </c>
      <c r="P148" s="36">
        <v>5.0000000000000001E-3</v>
      </c>
      <c r="Q148" s="36">
        <v>202.40799999999999</v>
      </c>
      <c r="R148" s="37">
        <v>0</v>
      </c>
      <c r="S148" s="36">
        <v>202.40799999999999</v>
      </c>
      <c r="T148" s="36">
        <f t="shared" si="10"/>
        <v>13.30335</v>
      </c>
      <c r="U148" s="36">
        <f t="shared" si="13"/>
        <v>99.479495000000028</v>
      </c>
      <c r="V148" s="36">
        <f t="shared" si="11"/>
        <v>0.147815</v>
      </c>
      <c r="W148" s="36">
        <f t="shared" si="12"/>
        <v>1012.04</v>
      </c>
      <c r="X148" s="36">
        <f t="shared" si="14"/>
        <v>1124.97066</v>
      </c>
      <c r="Y148" t="s">
        <v>2633</v>
      </c>
    </row>
    <row r="149" spans="1:25" ht="14.4" x14ac:dyDescent="0.3">
      <c r="A149">
        <v>2017</v>
      </c>
      <c r="B149">
        <v>245724</v>
      </c>
      <c r="C149" t="s">
        <v>456</v>
      </c>
      <c r="D149" t="s">
        <v>460</v>
      </c>
      <c r="E149" t="s">
        <v>258</v>
      </c>
      <c r="F149">
        <v>94.338999999999999</v>
      </c>
      <c r="G149" t="s">
        <v>241</v>
      </c>
      <c r="H149" t="s">
        <v>428</v>
      </c>
      <c r="I149">
        <v>8303</v>
      </c>
      <c r="J149">
        <v>29563</v>
      </c>
      <c r="K149">
        <v>1</v>
      </c>
      <c r="L149">
        <v>1</v>
      </c>
      <c r="M149">
        <v>1</v>
      </c>
      <c r="N149" s="36">
        <v>5.0000000000000001E-3</v>
      </c>
      <c r="O149" s="36">
        <v>1.3460000000000001</v>
      </c>
      <c r="P149" s="36">
        <v>5.0000000000000001E-3</v>
      </c>
      <c r="Q149" s="36">
        <v>202.40799999999999</v>
      </c>
      <c r="R149" s="37">
        <v>0</v>
      </c>
      <c r="S149" s="36">
        <v>202.40799999999999</v>
      </c>
      <c r="T149" s="36">
        <f t="shared" si="10"/>
        <v>13.30335</v>
      </c>
      <c r="U149" s="36">
        <f t="shared" si="13"/>
        <v>99.479495000000028</v>
      </c>
      <c r="V149" s="36">
        <f t="shared" si="11"/>
        <v>0.147815</v>
      </c>
      <c r="W149" s="36">
        <f t="shared" si="12"/>
        <v>1012.04</v>
      </c>
      <c r="X149" s="36">
        <f t="shared" si="14"/>
        <v>1124.97066</v>
      </c>
      <c r="Y149" t="s">
        <v>2633</v>
      </c>
    </row>
    <row r="150" spans="1:25" ht="14.4" x14ac:dyDescent="0.3">
      <c r="A150">
        <v>2017</v>
      </c>
      <c r="B150">
        <v>245724</v>
      </c>
      <c r="C150" t="s">
        <v>456</v>
      </c>
      <c r="D150" t="s">
        <v>461</v>
      </c>
      <c r="E150" t="s">
        <v>258</v>
      </c>
      <c r="F150">
        <v>94.338999999999999</v>
      </c>
      <c r="G150" t="s">
        <v>241</v>
      </c>
      <c r="H150" t="s">
        <v>428</v>
      </c>
      <c r="I150">
        <v>8303</v>
      </c>
      <c r="J150">
        <v>29563</v>
      </c>
      <c r="K150">
        <v>1</v>
      </c>
      <c r="L150">
        <v>1</v>
      </c>
      <c r="M150">
        <v>1</v>
      </c>
      <c r="N150" s="36">
        <v>4.0000000000000001E-3</v>
      </c>
      <c r="O150" s="36">
        <v>1.1890000000000001</v>
      </c>
      <c r="P150" s="36">
        <v>5.0000000000000001E-3</v>
      </c>
      <c r="Q150" s="36">
        <v>178.86</v>
      </c>
      <c r="R150" s="37">
        <v>0</v>
      </c>
      <c r="S150" s="36">
        <v>178.86</v>
      </c>
      <c r="T150" s="36">
        <f t="shared" si="10"/>
        <v>10.64268</v>
      </c>
      <c r="U150" s="36">
        <f t="shared" si="13"/>
        <v>87.876017500000017</v>
      </c>
      <c r="V150" s="36">
        <f t="shared" si="11"/>
        <v>0.147815</v>
      </c>
      <c r="W150" s="36">
        <f t="shared" si="12"/>
        <v>894.30000000000007</v>
      </c>
      <c r="X150" s="36">
        <f t="shared" si="14"/>
        <v>992.96651250000014</v>
      </c>
      <c r="Y150" t="s">
        <v>2633</v>
      </c>
    </row>
    <row r="151" spans="1:25" ht="14.4" x14ac:dyDescent="0.3">
      <c r="A151">
        <v>2017</v>
      </c>
      <c r="B151">
        <v>245724</v>
      </c>
      <c r="C151" t="s">
        <v>456</v>
      </c>
      <c r="D151" t="s">
        <v>462</v>
      </c>
      <c r="E151" t="s">
        <v>258</v>
      </c>
      <c r="F151">
        <v>94.338999999999999</v>
      </c>
      <c r="G151" t="s">
        <v>241</v>
      </c>
      <c r="H151" t="s">
        <v>428</v>
      </c>
      <c r="I151">
        <v>8303</v>
      </c>
      <c r="J151">
        <v>29563</v>
      </c>
      <c r="K151">
        <v>1</v>
      </c>
      <c r="L151">
        <v>1</v>
      </c>
      <c r="M151">
        <v>1</v>
      </c>
      <c r="N151" s="36">
        <v>4.0000000000000001E-3</v>
      </c>
      <c r="O151" s="36">
        <v>1.1890000000000001</v>
      </c>
      <c r="P151" s="36">
        <v>5.0000000000000001E-3</v>
      </c>
      <c r="Q151" s="36">
        <v>178.86</v>
      </c>
      <c r="R151" s="37">
        <v>0</v>
      </c>
      <c r="S151" s="36">
        <v>178.86</v>
      </c>
      <c r="T151" s="36">
        <f t="shared" si="10"/>
        <v>10.64268</v>
      </c>
      <c r="U151" s="36">
        <f t="shared" si="13"/>
        <v>87.876017500000017</v>
      </c>
      <c r="V151" s="36">
        <f t="shared" si="11"/>
        <v>0.147815</v>
      </c>
      <c r="W151" s="36">
        <f t="shared" si="12"/>
        <v>894.30000000000007</v>
      </c>
      <c r="X151" s="36">
        <f t="shared" si="14"/>
        <v>992.96651250000014</v>
      </c>
      <c r="Y151" t="s">
        <v>2633</v>
      </c>
    </row>
    <row r="152" spans="1:25" ht="14.4" x14ac:dyDescent="0.3">
      <c r="A152">
        <v>2017</v>
      </c>
      <c r="B152">
        <v>245724</v>
      </c>
      <c r="C152" t="s">
        <v>456</v>
      </c>
      <c r="D152" t="s">
        <v>463</v>
      </c>
      <c r="E152" t="s">
        <v>258</v>
      </c>
      <c r="F152">
        <v>148.322</v>
      </c>
      <c r="G152" t="s">
        <v>241</v>
      </c>
      <c r="H152" t="s">
        <v>428</v>
      </c>
      <c r="I152">
        <v>8303</v>
      </c>
      <c r="J152">
        <v>29563</v>
      </c>
      <c r="K152">
        <v>1</v>
      </c>
      <c r="L152">
        <v>1</v>
      </c>
      <c r="M152">
        <v>1</v>
      </c>
      <c r="N152" s="36">
        <v>6.2E-2</v>
      </c>
      <c r="O152" s="36">
        <v>3.383</v>
      </c>
      <c r="P152" s="36">
        <v>1.4E-2</v>
      </c>
      <c r="Q152" s="36">
        <v>508.596</v>
      </c>
      <c r="R152" s="37">
        <v>0</v>
      </c>
      <c r="S152" s="36">
        <v>508.596</v>
      </c>
      <c r="T152" s="36">
        <f t="shared" si="10"/>
        <v>164.96154000000001</v>
      </c>
      <c r="U152" s="36">
        <f t="shared" si="13"/>
        <v>250.02907250000004</v>
      </c>
      <c r="V152" s="36">
        <f t="shared" si="11"/>
        <v>0.41388200000000003</v>
      </c>
      <c r="W152" s="36">
        <f t="shared" si="12"/>
        <v>2542.98</v>
      </c>
      <c r="X152" s="36">
        <f t="shared" si="14"/>
        <v>2958.3844945000001</v>
      </c>
      <c r="Y152" t="s">
        <v>2633</v>
      </c>
    </row>
    <row r="153" spans="1:25" ht="14.4" x14ac:dyDescent="0.3">
      <c r="A153">
        <v>2017</v>
      </c>
      <c r="B153">
        <v>309729</v>
      </c>
      <c r="C153" t="s">
        <v>464</v>
      </c>
      <c r="D153" t="s">
        <v>465</v>
      </c>
      <c r="E153" t="s">
        <v>321</v>
      </c>
      <c r="F153">
        <v>952.83100000000002</v>
      </c>
      <c r="G153" t="s">
        <v>241</v>
      </c>
      <c r="H153" t="s">
        <v>408</v>
      </c>
      <c r="I153">
        <v>5105</v>
      </c>
      <c r="J153">
        <v>18484</v>
      </c>
      <c r="K153">
        <v>1.2</v>
      </c>
      <c r="L153">
        <v>1</v>
      </c>
      <c r="M153">
        <v>1.2</v>
      </c>
      <c r="N153" s="36">
        <v>116.521</v>
      </c>
      <c r="O153" s="36">
        <v>2071.3589999999999</v>
      </c>
      <c r="P153" s="36">
        <v>1994.2570000000001</v>
      </c>
      <c r="Q153" s="36">
        <v>1550935.7180000001</v>
      </c>
      <c r="R153" s="37">
        <v>0</v>
      </c>
      <c r="S153" s="36">
        <v>1550935.7180000001</v>
      </c>
      <c r="T153" s="36">
        <f t="shared" si="10"/>
        <v>232607.609712</v>
      </c>
      <c r="U153" s="36">
        <f t="shared" si="13"/>
        <v>95717.499390000012</v>
      </c>
      <c r="V153" s="36">
        <f t="shared" si="11"/>
        <v>44234.215665600001</v>
      </c>
      <c r="W153" s="36">
        <f t="shared" si="12"/>
        <v>7754678.5900000008</v>
      </c>
      <c r="X153" s="36">
        <f t="shared" si="14"/>
        <v>8127237.9147676006</v>
      </c>
      <c r="Y153" t="s">
        <v>61</v>
      </c>
    </row>
    <row r="154" spans="1:25" ht="14.4" x14ac:dyDescent="0.3">
      <c r="A154">
        <v>2017</v>
      </c>
      <c r="B154">
        <v>322488</v>
      </c>
      <c r="C154" t="s">
        <v>466</v>
      </c>
      <c r="D154" t="s">
        <v>467</v>
      </c>
      <c r="E154" t="s">
        <v>230</v>
      </c>
      <c r="F154">
        <v>448.25700000000001</v>
      </c>
      <c r="G154" t="s">
        <v>241</v>
      </c>
      <c r="H154" t="s">
        <v>468</v>
      </c>
      <c r="I154">
        <v>9202</v>
      </c>
      <c r="J154">
        <v>24708</v>
      </c>
      <c r="K154">
        <v>1</v>
      </c>
      <c r="L154">
        <v>1</v>
      </c>
      <c r="M154">
        <v>1</v>
      </c>
      <c r="N154" s="36">
        <v>218.88</v>
      </c>
      <c r="O154" s="36">
        <v>452.40300000000002</v>
      </c>
      <c r="P154" s="36">
        <v>15.912000000000001</v>
      </c>
      <c r="Q154" s="36">
        <v>955081.44590000005</v>
      </c>
      <c r="R154" s="37">
        <v>1</v>
      </c>
      <c r="S154" s="36">
        <v>0</v>
      </c>
      <c r="T154" s="36">
        <f t="shared" si="10"/>
        <v>486727.83360000007</v>
      </c>
      <c r="U154" s="36">
        <f t="shared" si="13"/>
        <v>27944.933310000008</v>
      </c>
      <c r="V154" s="36">
        <f t="shared" si="11"/>
        <v>393.15369600000002</v>
      </c>
      <c r="W154" s="36">
        <f t="shared" si="12"/>
        <v>0</v>
      </c>
      <c r="X154" s="36">
        <f t="shared" si="14"/>
        <v>515065.92060600006</v>
      </c>
      <c r="Y154" t="s">
        <v>2632</v>
      </c>
    </row>
    <row r="155" spans="1:25" ht="14.4" x14ac:dyDescent="0.3">
      <c r="A155">
        <v>2017</v>
      </c>
      <c r="B155">
        <v>322488</v>
      </c>
      <c r="C155" t="s">
        <v>466</v>
      </c>
      <c r="D155" t="s">
        <v>469</v>
      </c>
      <c r="E155" t="s">
        <v>230</v>
      </c>
      <c r="F155">
        <v>179.21</v>
      </c>
      <c r="G155" t="s">
        <v>241</v>
      </c>
      <c r="H155" t="s">
        <v>468</v>
      </c>
      <c r="I155">
        <v>9202</v>
      </c>
      <c r="J155">
        <v>24708</v>
      </c>
      <c r="K155">
        <v>1</v>
      </c>
      <c r="L155">
        <v>1</v>
      </c>
      <c r="M155">
        <v>1</v>
      </c>
      <c r="N155" s="36">
        <v>1.6910000000000001</v>
      </c>
      <c r="O155" s="36">
        <v>342.44099999999997</v>
      </c>
      <c r="P155" s="36">
        <v>39.72</v>
      </c>
      <c r="Q155" s="36">
        <v>360596.03659999999</v>
      </c>
      <c r="R155" s="37">
        <v>1</v>
      </c>
      <c r="S155" s="36">
        <v>0</v>
      </c>
      <c r="T155" s="36">
        <f t="shared" si="10"/>
        <v>3760.3105200000005</v>
      </c>
      <c r="U155" s="36">
        <f t="shared" si="13"/>
        <v>21152.580570000002</v>
      </c>
      <c r="V155" s="36">
        <f t="shared" si="11"/>
        <v>981.40176000000008</v>
      </c>
      <c r="W155" s="36">
        <f t="shared" si="12"/>
        <v>0</v>
      </c>
      <c r="X155" s="36">
        <f t="shared" si="14"/>
        <v>25894.292850000002</v>
      </c>
      <c r="Y155" t="s">
        <v>2632</v>
      </c>
    </row>
    <row r="156" spans="1:25" ht="14.4" x14ac:dyDescent="0.3">
      <c r="A156">
        <v>2017</v>
      </c>
      <c r="B156">
        <v>322488</v>
      </c>
      <c r="C156" t="s">
        <v>466</v>
      </c>
      <c r="D156" t="s">
        <v>470</v>
      </c>
      <c r="E156" t="s">
        <v>258</v>
      </c>
      <c r="F156">
        <v>31.768999999999998</v>
      </c>
      <c r="G156" t="s">
        <v>241</v>
      </c>
      <c r="H156" t="s">
        <v>468</v>
      </c>
      <c r="I156">
        <v>9202</v>
      </c>
      <c r="J156">
        <v>24708</v>
      </c>
      <c r="K156">
        <v>1</v>
      </c>
      <c r="L156">
        <v>1</v>
      </c>
      <c r="M156">
        <v>1</v>
      </c>
      <c r="N156" s="36">
        <v>0.65600000000000003</v>
      </c>
      <c r="O156" s="36">
        <v>2.4529999999999998</v>
      </c>
      <c r="P156" s="36">
        <v>8.5779999999999994</v>
      </c>
      <c r="Q156" s="36">
        <v>1121.33</v>
      </c>
      <c r="R156" s="37">
        <v>0</v>
      </c>
      <c r="S156" s="36">
        <v>1121.33</v>
      </c>
      <c r="T156" s="36">
        <f t="shared" si="10"/>
        <v>1458.7603200000003</v>
      </c>
      <c r="U156" s="36">
        <f t="shared" si="13"/>
        <v>151.52181000000002</v>
      </c>
      <c r="V156" s="36">
        <f t="shared" si="11"/>
        <v>211.945224</v>
      </c>
      <c r="W156" s="36">
        <f t="shared" si="12"/>
        <v>5606.65</v>
      </c>
      <c r="X156" s="36">
        <f t="shared" si="14"/>
        <v>7428.8773540000002</v>
      </c>
      <c r="Y156" t="s">
        <v>2632</v>
      </c>
    </row>
    <row r="157" spans="1:25" ht="14.4" x14ac:dyDescent="0.3">
      <c r="A157">
        <v>2017</v>
      </c>
      <c r="B157">
        <v>322488</v>
      </c>
      <c r="C157" t="s">
        <v>466</v>
      </c>
      <c r="D157" t="s">
        <v>471</v>
      </c>
      <c r="E157" t="s">
        <v>258</v>
      </c>
      <c r="F157">
        <v>31.768999999999998</v>
      </c>
      <c r="G157" t="s">
        <v>241</v>
      </c>
      <c r="H157" t="s">
        <v>468</v>
      </c>
      <c r="I157">
        <v>9202</v>
      </c>
      <c r="J157">
        <v>24708</v>
      </c>
      <c r="K157">
        <v>1</v>
      </c>
      <c r="L157">
        <v>1</v>
      </c>
      <c r="M157">
        <v>1</v>
      </c>
      <c r="N157" s="36">
        <v>0.80300000000000005</v>
      </c>
      <c r="O157" s="36">
        <v>3</v>
      </c>
      <c r="P157" s="36">
        <v>10.491</v>
      </c>
      <c r="Q157" s="36">
        <v>1371.3420000000001</v>
      </c>
      <c r="R157" s="37">
        <v>0</v>
      </c>
      <c r="S157" s="36">
        <v>1371.3420000000001</v>
      </c>
      <c r="T157" s="36">
        <f t="shared" si="10"/>
        <v>1785.6471600000002</v>
      </c>
      <c r="U157" s="36">
        <f t="shared" si="13"/>
        <v>185.31000000000003</v>
      </c>
      <c r="V157" s="36">
        <f t="shared" si="11"/>
        <v>259.21162800000002</v>
      </c>
      <c r="W157" s="36">
        <f t="shared" si="12"/>
        <v>6856.7100000000009</v>
      </c>
      <c r="X157" s="36">
        <f t="shared" si="14"/>
        <v>9086.8787880000018</v>
      </c>
      <c r="Y157" t="s">
        <v>2632</v>
      </c>
    </row>
    <row r="158" spans="1:25" ht="14.4" x14ac:dyDescent="0.3">
      <c r="A158">
        <v>2017</v>
      </c>
      <c r="B158">
        <v>323615</v>
      </c>
      <c r="C158" t="s">
        <v>472</v>
      </c>
      <c r="D158" t="s">
        <v>473</v>
      </c>
      <c r="E158" t="s">
        <v>265</v>
      </c>
      <c r="F158">
        <v>136.15600000000001</v>
      </c>
      <c r="G158" t="s">
        <v>241</v>
      </c>
      <c r="H158" t="s">
        <v>284</v>
      </c>
      <c r="I158">
        <v>8102</v>
      </c>
      <c r="J158">
        <v>117423</v>
      </c>
      <c r="K158">
        <v>1.2</v>
      </c>
      <c r="L158">
        <v>1</v>
      </c>
      <c r="M158">
        <v>1</v>
      </c>
      <c r="N158" s="36">
        <v>0.46800000000000003</v>
      </c>
      <c r="O158" s="36">
        <v>13.603999999999999</v>
      </c>
      <c r="P158" s="36">
        <v>0.11600000000000001</v>
      </c>
      <c r="Q158" s="36">
        <v>12789.425999999999</v>
      </c>
      <c r="R158" s="37">
        <v>0</v>
      </c>
      <c r="S158" s="36">
        <v>12789.425999999999</v>
      </c>
      <c r="T158" s="36">
        <f t="shared" si="10"/>
        <v>5935.0281120000009</v>
      </c>
      <c r="U158" s="36">
        <f t="shared" si="13"/>
        <v>3993.5562300000006</v>
      </c>
      <c r="V158" s="36">
        <f t="shared" si="11"/>
        <v>13.621068000000003</v>
      </c>
      <c r="W158" s="36">
        <f t="shared" si="12"/>
        <v>63947.13</v>
      </c>
      <c r="X158" s="36">
        <f t="shared" si="14"/>
        <v>73889.33541</v>
      </c>
      <c r="Y158" t="s">
        <v>2633</v>
      </c>
    </row>
    <row r="159" spans="1:25" ht="14.4" x14ac:dyDescent="0.3">
      <c r="A159">
        <v>2017</v>
      </c>
      <c r="B159">
        <v>323747</v>
      </c>
      <c r="C159" t="s">
        <v>474</v>
      </c>
      <c r="D159" t="s">
        <v>475</v>
      </c>
      <c r="E159" t="s">
        <v>258</v>
      </c>
      <c r="F159">
        <v>8.1110000000000007</v>
      </c>
      <c r="G159" t="s">
        <v>270</v>
      </c>
      <c r="H159" t="s">
        <v>476</v>
      </c>
      <c r="I159">
        <v>7101</v>
      </c>
      <c r="J159">
        <v>236037</v>
      </c>
      <c r="K159">
        <v>1.2</v>
      </c>
      <c r="L159">
        <v>1</v>
      </c>
      <c r="M159">
        <v>1</v>
      </c>
      <c r="N159" s="36">
        <v>1.298</v>
      </c>
      <c r="O159" s="36">
        <v>4.7119999999999997</v>
      </c>
      <c r="P159" s="36">
        <v>17.47</v>
      </c>
      <c r="Q159" s="36">
        <v>2198.5250000000001</v>
      </c>
      <c r="R159" s="37">
        <v>0</v>
      </c>
      <c r="S159" s="36">
        <v>2198.5250000000001</v>
      </c>
      <c r="T159" s="36">
        <f t="shared" si="10"/>
        <v>33088.610807999998</v>
      </c>
      <c r="U159" s="36">
        <f t="shared" si="13"/>
        <v>2780.5158600000004</v>
      </c>
      <c r="V159" s="36">
        <f t="shared" si="11"/>
        <v>4123.56639</v>
      </c>
      <c r="W159" s="36">
        <f t="shared" si="12"/>
        <v>10992.625</v>
      </c>
      <c r="X159" s="36">
        <f t="shared" si="14"/>
        <v>50985.318057999997</v>
      </c>
      <c r="Y159" t="s">
        <v>1088</v>
      </c>
    </row>
    <row r="160" spans="1:25" ht="14.4" x14ac:dyDescent="0.3">
      <c r="A160">
        <v>2017</v>
      </c>
      <c r="B160">
        <v>323747</v>
      </c>
      <c r="C160" t="s">
        <v>474</v>
      </c>
      <c r="D160" t="s">
        <v>477</v>
      </c>
      <c r="E160" t="s">
        <v>258</v>
      </c>
      <c r="F160">
        <v>10.375999999999999</v>
      </c>
      <c r="G160" t="s">
        <v>270</v>
      </c>
      <c r="H160" t="s">
        <v>476</v>
      </c>
      <c r="I160">
        <v>7101</v>
      </c>
      <c r="J160">
        <v>236037</v>
      </c>
      <c r="K160">
        <v>1.2</v>
      </c>
      <c r="L160">
        <v>1</v>
      </c>
      <c r="M160">
        <v>1</v>
      </c>
      <c r="N160" s="36">
        <v>0</v>
      </c>
      <c r="O160" s="36">
        <v>0</v>
      </c>
      <c r="P160" s="36">
        <v>0</v>
      </c>
      <c r="Q160" s="36">
        <v>0</v>
      </c>
      <c r="R160" s="37">
        <v>0</v>
      </c>
      <c r="S160" s="36">
        <v>0</v>
      </c>
      <c r="T160" s="36">
        <f t="shared" si="10"/>
        <v>0</v>
      </c>
      <c r="U160" s="36">
        <f t="shared" si="13"/>
        <v>0</v>
      </c>
      <c r="V160" s="36">
        <f t="shared" si="11"/>
        <v>0</v>
      </c>
      <c r="W160" s="36">
        <f t="shared" si="12"/>
        <v>0</v>
      </c>
      <c r="X160" s="36">
        <f t="shared" si="14"/>
        <v>0</v>
      </c>
      <c r="Y160" t="s">
        <v>1088</v>
      </c>
    </row>
    <row r="161" spans="1:25" ht="14.4" x14ac:dyDescent="0.3">
      <c r="A161">
        <v>2017</v>
      </c>
      <c r="B161">
        <v>323747</v>
      </c>
      <c r="C161" t="s">
        <v>474</v>
      </c>
      <c r="D161" t="s">
        <v>478</v>
      </c>
      <c r="E161" t="s">
        <v>258</v>
      </c>
      <c r="F161">
        <v>8.5609999999999999</v>
      </c>
      <c r="G161" t="s">
        <v>270</v>
      </c>
      <c r="H161" t="s">
        <v>476</v>
      </c>
      <c r="I161">
        <v>7101</v>
      </c>
      <c r="J161">
        <v>236037</v>
      </c>
      <c r="K161">
        <v>1.2</v>
      </c>
      <c r="L161">
        <v>1</v>
      </c>
      <c r="M161">
        <v>1</v>
      </c>
      <c r="N161" s="36">
        <v>0</v>
      </c>
      <c r="O161" s="36">
        <v>0</v>
      </c>
      <c r="P161" s="36">
        <v>0</v>
      </c>
      <c r="Q161" s="36">
        <v>0</v>
      </c>
      <c r="R161" s="37">
        <v>0</v>
      </c>
      <c r="S161" s="36">
        <v>0</v>
      </c>
      <c r="T161" s="36">
        <f t="shared" si="10"/>
        <v>0</v>
      </c>
      <c r="U161" s="36">
        <f t="shared" si="13"/>
        <v>0</v>
      </c>
      <c r="V161" s="36">
        <f t="shared" si="11"/>
        <v>0</v>
      </c>
      <c r="W161" s="36">
        <f t="shared" si="12"/>
        <v>0</v>
      </c>
      <c r="X161" s="36">
        <f t="shared" si="14"/>
        <v>0</v>
      </c>
      <c r="Y161" t="s">
        <v>1088</v>
      </c>
    </row>
    <row r="162" spans="1:25" ht="14.4" x14ac:dyDescent="0.3">
      <c r="A162">
        <v>2017</v>
      </c>
      <c r="B162">
        <v>323747</v>
      </c>
      <c r="C162" t="s">
        <v>474</v>
      </c>
      <c r="D162" t="s">
        <v>479</v>
      </c>
      <c r="E162" t="s">
        <v>258</v>
      </c>
      <c r="F162">
        <v>8.41</v>
      </c>
      <c r="G162" t="s">
        <v>270</v>
      </c>
      <c r="H162" t="s">
        <v>476</v>
      </c>
      <c r="I162">
        <v>7101</v>
      </c>
      <c r="J162">
        <v>236037</v>
      </c>
      <c r="K162">
        <v>1.2</v>
      </c>
      <c r="L162">
        <v>1</v>
      </c>
      <c r="M162">
        <v>1</v>
      </c>
      <c r="N162" s="36">
        <v>1.6439999999999999</v>
      </c>
      <c r="O162" s="36">
        <v>5.9690000000000003</v>
      </c>
      <c r="P162" s="36">
        <v>22.13</v>
      </c>
      <c r="Q162" s="36">
        <v>2785.0120000000002</v>
      </c>
      <c r="R162" s="37">
        <v>0</v>
      </c>
      <c r="S162" s="36">
        <v>2785.0120000000002</v>
      </c>
      <c r="T162" s="36">
        <f t="shared" si="10"/>
        <v>41908.841423999998</v>
      </c>
      <c r="U162" s="36">
        <f t="shared" si="13"/>
        <v>3522.2621325000009</v>
      </c>
      <c r="V162" s="36">
        <f t="shared" si="11"/>
        <v>5223.49881</v>
      </c>
      <c r="W162" s="36">
        <f t="shared" si="12"/>
        <v>13925.060000000001</v>
      </c>
      <c r="X162" s="36">
        <f t="shared" si="14"/>
        <v>64579.662366499993</v>
      </c>
      <c r="Y162" t="s">
        <v>1088</v>
      </c>
    </row>
    <row r="163" spans="1:25" ht="14.4" x14ac:dyDescent="0.3">
      <c r="A163">
        <v>2017</v>
      </c>
      <c r="B163">
        <v>323747</v>
      </c>
      <c r="C163" t="s">
        <v>474</v>
      </c>
      <c r="D163" t="s">
        <v>480</v>
      </c>
      <c r="E163" t="s">
        <v>258</v>
      </c>
      <c r="F163">
        <v>19.896000000000001</v>
      </c>
      <c r="G163" t="s">
        <v>270</v>
      </c>
      <c r="H163" t="s">
        <v>476</v>
      </c>
      <c r="I163">
        <v>7101</v>
      </c>
      <c r="J163">
        <v>236037</v>
      </c>
      <c r="K163">
        <v>1.2</v>
      </c>
      <c r="L163">
        <v>1</v>
      </c>
      <c r="M163">
        <v>1</v>
      </c>
      <c r="N163" s="36">
        <v>2.165</v>
      </c>
      <c r="O163" s="36">
        <v>7.8579999999999997</v>
      </c>
      <c r="P163" s="36">
        <v>29.134</v>
      </c>
      <c r="Q163" s="36">
        <v>3666.3530000000001</v>
      </c>
      <c r="R163" s="37">
        <v>0</v>
      </c>
      <c r="S163" s="36">
        <v>3666.3530000000001</v>
      </c>
      <c r="T163" s="36">
        <f t="shared" si="10"/>
        <v>55190.171340000001</v>
      </c>
      <c r="U163" s="36">
        <f t="shared" si="13"/>
        <v>4636.9468650000008</v>
      </c>
      <c r="V163" s="36">
        <f t="shared" si="11"/>
        <v>6876.7019580000006</v>
      </c>
      <c r="W163" s="36">
        <f t="shared" si="12"/>
        <v>18331.764999999999</v>
      </c>
      <c r="X163" s="36">
        <f t="shared" si="14"/>
        <v>85035.585162999996</v>
      </c>
      <c r="Y163" t="s">
        <v>1088</v>
      </c>
    </row>
    <row r="164" spans="1:25" ht="14.4" x14ac:dyDescent="0.3">
      <c r="A164">
        <v>2017</v>
      </c>
      <c r="B164">
        <v>323747</v>
      </c>
      <c r="C164" t="s">
        <v>474</v>
      </c>
      <c r="D164" t="s">
        <v>481</v>
      </c>
      <c r="E164" t="s">
        <v>258</v>
      </c>
      <c r="F164">
        <v>19.896000000000001</v>
      </c>
      <c r="G164" t="s">
        <v>270</v>
      </c>
      <c r="H164" t="s">
        <v>476</v>
      </c>
      <c r="I164">
        <v>7101</v>
      </c>
      <c r="J164">
        <v>236037</v>
      </c>
      <c r="K164">
        <v>1.2</v>
      </c>
      <c r="L164">
        <v>1</v>
      </c>
      <c r="M164">
        <v>1</v>
      </c>
      <c r="N164" s="36">
        <v>1.819</v>
      </c>
      <c r="O164" s="36">
        <v>6.601</v>
      </c>
      <c r="P164" s="36">
        <v>24.474</v>
      </c>
      <c r="Q164" s="36">
        <v>3079.8690000000001</v>
      </c>
      <c r="R164" s="37">
        <v>0</v>
      </c>
      <c r="S164" s="36">
        <v>3079.8690000000001</v>
      </c>
      <c r="T164" s="36">
        <f t="shared" si="10"/>
        <v>46369.940724</v>
      </c>
      <c r="U164" s="36">
        <f t="shared" si="13"/>
        <v>3895.2005925000008</v>
      </c>
      <c r="V164" s="36">
        <f t="shared" si="11"/>
        <v>5776.7695380000005</v>
      </c>
      <c r="W164" s="36">
        <f t="shared" si="12"/>
        <v>15399.345000000001</v>
      </c>
      <c r="X164" s="36">
        <f t="shared" si="14"/>
        <v>71441.255854499992</v>
      </c>
      <c r="Y164" t="s">
        <v>1088</v>
      </c>
    </row>
    <row r="165" spans="1:25" ht="14.4" x14ac:dyDescent="0.3">
      <c r="A165">
        <v>2017</v>
      </c>
      <c r="B165">
        <v>323747</v>
      </c>
      <c r="C165" t="s">
        <v>474</v>
      </c>
      <c r="D165" t="s">
        <v>482</v>
      </c>
      <c r="E165" t="s">
        <v>321</v>
      </c>
      <c r="F165">
        <v>13.75</v>
      </c>
      <c r="G165" t="s">
        <v>270</v>
      </c>
      <c r="H165" t="s">
        <v>476</v>
      </c>
      <c r="I165">
        <v>7101</v>
      </c>
      <c r="J165">
        <v>236037</v>
      </c>
      <c r="K165">
        <v>1.2</v>
      </c>
      <c r="L165">
        <v>1</v>
      </c>
      <c r="M165">
        <v>1</v>
      </c>
      <c r="N165" s="36">
        <v>9.0999999999999998E-2</v>
      </c>
      <c r="O165" s="36">
        <v>13.946</v>
      </c>
      <c r="P165" s="36">
        <v>57.655000000000001</v>
      </c>
      <c r="Q165" s="36">
        <v>6922.0020000000004</v>
      </c>
      <c r="R165" s="37">
        <v>0</v>
      </c>
      <c r="S165" s="36">
        <v>6922.0020000000004</v>
      </c>
      <c r="T165" s="36">
        <f t="shared" si="10"/>
        <v>2319.7716359999999</v>
      </c>
      <c r="U165" s="36">
        <f t="shared" si="13"/>
        <v>8229.4300050000002</v>
      </c>
      <c r="V165" s="36">
        <f t="shared" si="11"/>
        <v>13608.713235000001</v>
      </c>
      <c r="W165" s="36">
        <f t="shared" si="12"/>
        <v>34610.01</v>
      </c>
      <c r="X165" s="36">
        <f t="shared" si="14"/>
        <v>58767.924876000005</v>
      </c>
      <c r="Y165" t="s">
        <v>1088</v>
      </c>
    </row>
    <row r="166" spans="1:25" ht="14.4" x14ac:dyDescent="0.3">
      <c r="A166">
        <v>2017</v>
      </c>
      <c r="B166">
        <v>323747</v>
      </c>
      <c r="C166" t="s">
        <v>474</v>
      </c>
      <c r="D166" t="s">
        <v>483</v>
      </c>
      <c r="E166" t="s">
        <v>321</v>
      </c>
      <c r="F166">
        <v>13.75</v>
      </c>
      <c r="G166" t="s">
        <v>270</v>
      </c>
      <c r="H166" t="s">
        <v>476</v>
      </c>
      <c r="I166">
        <v>7101</v>
      </c>
      <c r="J166">
        <v>236037</v>
      </c>
      <c r="K166">
        <v>1.2</v>
      </c>
      <c r="L166">
        <v>1</v>
      </c>
      <c r="M166">
        <v>1</v>
      </c>
      <c r="N166" s="36">
        <v>0.105</v>
      </c>
      <c r="O166" s="36">
        <v>16.186</v>
      </c>
      <c r="P166" s="36">
        <v>66.915000000000006</v>
      </c>
      <c r="Q166" s="36">
        <v>8033.7219999999998</v>
      </c>
      <c r="R166" s="37">
        <v>0</v>
      </c>
      <c r="S166" s="36">
        <v>8033.7219999999998</v>
      </c>
      <c r="T166" s="36">
        <f t="shared" si="10"/>
        <v>2676.65958</v>
      </c>
      <c r="U166" s="36">
        <f t="shared" si="13"/>
        <v>9551.2372050000013</v>
      </c>
      <c r="V166" s="36">
        <f t="shared" si="11"/>
        <v>15794.415855000001</v>
      </c>
      <c r="W166" s="36">
        <f t="shared" si="12"/>
        <v>40168.61</v>
      </c>
      <c r="X166" s="36">
        <f t="shared" si="14"/>
        <v>68190.922640000004</v>
      </c>
      <c r="Y166" t="s">
        <v>1088</v>
      </c>
    </row>
    <row r="167" spans="1:25" ht="14.4" x14ac:dyDescent="0.3">
      <c r="A167">
        <v>2017</v>
      </c>
      <c r="B167">
        <v>348951</v>
      </c>
      <c r="C167" t="s">
        <v>484</v>
      </c>
      <c r="D167" t="s">
        <v>485</v>
      </c>
      <c r="E167" t="s">
        <v>230</v>
      </c>
      <c r="F167">
        <v>129.601</v>
      </c>
      <c r="G167" t="s">
        <v>241</v>
      </c>
      <c r="H167" t="s">
        <v>232</v>
      </c>
      <c r="I167">
        <v>6110</v>
      </c>
      <c r="J167">
        <v>26931</v>
      </c>
      <c r="K167">
        <v>1.2</v>
      </c>
      <c r="L167">
        <v>1</v>
      </c>
      <c r="M167">
        <v>1.2</v>
      </c>
      <c r="N167" s="36">
        <v>14.494</v>
      </c>
      <c r="O167" s="36">
        <v>123.78400000000001</v>
      </c>
      <c r="P167" s="36">
        <v>9.702</v>
      </c>
      <c r="Q167" s="36">
        <v>243290.08760539201</v>
      </c>
      <c r="R167" s="37">
        <v>1</v>
      </c>
      <c r="S167" s="36">
        <v>0</v>
      </c>
      <c r="T167" s="36">
        <f t="shared" si="10"/>
        <v>42156.494712</v>
      </c>
      <c r="U167" s="36">
        <f t="shared" si="13"/>
        <v>8334.0672600000016</v>
      </c>
      <c r="V167" s="36">
        <f t="shared" si="11"/>
        <v>313.54147439999997</v>
      </c>
      <c r="W167" s="36">
        <f t="shared" si="12"/>
        <v>0</v>
      </c>
      <c r="X167" s="36">
        <f t="shared" si="14"/>
        <v>50804.103446400004</v>
      </c>
      <c r="Y167" t="s">
        <v>2631</v>
      </c>
    </row>
    <row r="168" spans="1:25" ht="14.4" x14ac:dyDescent="0.3">
      <c r="A168">
        <v>2017</v>
      </c>
      <c r="B168">
        <v>386023</v>
      </c>
      <c r="C168" t="s">
        <v>486</v>
      </c>
      <c r="D168" t="s">
        <v>487</v>
      </c>
      <c r="E168" t="s">
        <v>258</v>
      </c>
      <c r="F168">
        <v>388.37299999999999</v>
      </c>
      <c r="G168" t="s">
        <v>241</v>
      </c>
      <c r="H168" t="s">
        <v>488</v>
      </c>
      <c r="I168">
        <v>5703</v>
      </c>
      <c r="J168">
        <v>24955</v>
      </c>
      <c r="K168">
        <v>1</v>
      </c>
      <c r="L168">
        <v>1</v>
      </c>
      <c r="M168">
        <v>1</v>
      </c>
      <c r="N168" s="36">
        <v>0.621</v>
      </c>
      <c r="O168" s="36">
        <v>16.600000000000001</v>
      </c>
      <c r="P168" s="36">
        <v>7.2999999999999995E-2</v>
      </c>
      <c r="Q168" s="36">
        <v>17603.355</v>
      </c>
      <c r="R168" s="37">
        <v>0</v>
      </c>
      <c r="S168" s="36">
        <v>17603.355</v>
      </c>
      <c r="T168" s="36">
        <f t="shared" si="10"/>
        <v>1394.7349500000003</v>
      </c>
      <c r="U168" s="36">
        <f t="shared" si="13"/>
        <v>1035.6325000000002</v>
      </c>
      <c r="V168" s="36">
        <f t="shared" si="11"/>
        <v>1.821715</v>
      </c>
      <c r="W168" s="36">
        <f t="shared" si="12"/>
        <v>88016.774999999994</v>
      </c>
      <c r="X168" s="36">
        <f t="shared" si="14"/>
        <v>90448.964164999998</v>
      </c>
      <c r="Y168" t="s">
        <v>61</v>
      </c>
    </row>
    <row r="169" spans="1:25" ht="14.4" x14ac:dyDescent="0.3">
      <c r="A169">
        <v>2017</v>
      </c>
      <c r="B169">
        <v>386135</v>
      </c>
      <c r="C169" t="s">
        <v>489</v>
      </c>
      <c r="D169" t="s">
        <v>490</v>
      </c>
      <c r="E169" t="s">
        <v>258</v>
      </c>
      <c r="F169">
        <v>82.287000000000006</v>
      </c>
      <c r="G169" t="s">
        <v>241</v>
      </c>
      <c r="H169" t="s">
        <v>491</v>
      </c>
      <c r="I169">
        <v>6116</v>
      </c>
      <c r="J169">
        <v>34479</v>
      </c>
      <c r="K169">
        <v>1.2</v>
      </c>
      <c r="L169">
        <v>1</v>
      </c>
      <c r="M169">
        <v>1.2</v>
      </c>
      <c r="N169" s="36">
        <v>8.0000000000000002E-3</v>
      </c>
      <c r="O169" s="36">
        <v>1.837</v>
      </c>
      <c r="P169" s="36">
        <v>7.0000000000000001E-3</v>
      </c>
      <c r="Q169" s="36">
        <v>375.642</v>
      </c>
      <c r="R169" s="37">
        <v>0</v>
      </c>
      <c r="S169" s="36">
        <v>375.642</v>
      </c>
      <c r="T169" s="36">
        <f t="shared" si="10"/>
        <v>29.789855999999997</v>
      </c>
      <c r="U169" s="36">
        <f t="shared" si="13"/>
        <v>158.3448075</v>
      </c>
      <c r="V169" s="36">
        <f t="shared" si="11"/>
        <v>0.28962359999999998</v>
      </c>
      <c r="W169" s="36">
        <f t="shared" si="12"/>
        <v>1878.21</v>
      </c>
      <c r="X169" s="36">
        <f t="shared" si="14"/>
        <v>2066.6342871000002</v>
      </c>
      <c r="Y169" t="s">
        <v>2631</v>
      </c>
    </row>
    <row r="170" spans="1:25" ht="14.4" x14ac:dyDescent="0.3">
      <c r="A170">
        <v>2017</v>
      </c>
      <c r="B170">
        <v>386458</v>
      </c>
      <c r="C170" t="s">
        <v>492</v>
      </c>
      <c r="D170" t="s">
        <v>493</v>
      </c>
      <c r="E170" t="s">
        <v>230</v>
      </c>
      <c r="F170">
        <v>101.824</v>
      </c>
      <c r="G170" t="s">
        <v>241</v>
      </c>
      <c r="H170" t="s">
        <v>428</v>
      </c>
      <c r="I170">
        <v>8303</v>
      </c>
      <c r="J170">
        <v>29563</v>
      </c>
      <c r="K170">
        <v>1</v>
      </c>
      <c r="L170">
        <v>1</v>
      </c>
      <c r="M170">
        <v>1</v>
      </c>
      <c r="N170" s="36">
        <v>0.65600000000000003</v>
      </c>
      <c r="O170" s="36">
        <v>46.561999999999998</v>
      </c>
      <c r="P170" s="36">
        <v>2.105</v>
      </c>
      <c r="Q170" s="36">
        <v>69506.819000000003</v>
      </c>
      <c r="R170" s="37">
        <v>1</v>
      </c>
      <c r="S170" s="36">
        <v>0</v>
      </c>
      <c r="T170" s="36">
        <f t="shared" si="10"/>
        <v>1745.3995200000002</v>
      </c>
      <c r="U170" s="36">
        <f t="shared" si="13"/>
        <v>3441.2810150000005</v>
      </c>
      <c r="V170" s="36">
        <f t="shared" si="11"/>
        <v>62.230115000000005</v>
      </c>
      <c r="W170" s="36">
        <f t="shared" si="12"/>
        <v>0</v>
      </c>
      <c r="X170" s="36">
        <f t="shared" si="14"/>
        <v>5248.9106500000007</v>
      </c>
      <c r="Y170" t="s">
        <v>2633</v>
      </c>
    </row>
    <row r="171" spans="1:25" ht="14.4" x14ac:dyDescent="0.3">
      <c r="A171">
        <v>2017</v>
      </c>
      <c r="B171">
        <v>436492</v>
      </c>
      <c r="C171" t="s">
        <v>494</v>
      </c>
      <c r="D171" t="s">
        <v>495</v>
      </c>
      <c r="E171" t="s">
        <v>321</v>
      </c>
      <c r="F171">
        <v>368.67</v>
      </c>
      <c r="G171" t="s">
        <v>241</v>
      </c>
      <c r="H171" t="s">
        <v>435</v>
      </c>
      <c r="I171">
        <v>2102</v>
      </c>
      <c r="J171">
        <v>11754</v>
      </c>
      <c r="K171">
        <v>1</v>
      </c>
      <c r="L171">
        <v>1</v>
      </c>
      <c r="M171">
        <v>1</v>
      </c>
      <c r="N171" s="36">
        <v>45.466999999999999</v>
      </c>
      <c r="O171" s="36">
        <v>1394.7090000000001</v>
      </c>
      <c r="P171" s="36">
        <v>1524.89</v>
      </c>
      <c r="Q171" s="36">
        <v>1072240.7649999999</v>
      </c>
      <c r="R171" s="37">
        <v>0</v>
      </c>
      <c r="S171" s="36">
        <v>1072240.7649999999</v>
      </c>
      <c r="T171" s="36">
        <f t="shared" si="10"/>
        <v>48097.720620000007</v>
      </c>
      <c r="U171" s="36">
        <f t="shared" si="13"/>
        <v>40983.523965000008</v>
      </c>
      <c r="V171" s="36">
        <f t="shared" si="11"/>
        <v>17923.557060000003</v>
      </c>
      <c r="W171" s="36">
        <f t="shared" si="12"/>
        <v>5361203.8249999993</v>
      </c>
      <c r="X171" s="36">
        <f t="shared" si="14"/>
        <v>5468208.6266449997</v>
      </c>
      <c r="Y171" t="s">
        <v>58</v>
      </c>
    </row>
    <row r="172" spans="1:25" ht="14.4" x14ac:dyDescent="0.3">
      <c r="A172">
        <v>2017</v>
      </c>
      <c r="B172">
        <v>436492</v>
      </c>
      <c r="C172" t="s">
        <v>494</v>
      </c>
      <c r="D172" t="s">
        <v>496</v>
      </c>
      <c r="E172" t="s">
        <v>321</v>
      </c>
      <c r="F172">
        <v>356.93</v>
      </c>
      <c r="G172" t="s">
        <v>241</v>
      </c>
      <c r="H172" t="s">
        <v>435</v>
      </c>
      <c r="I172">
        <v>2102</v>
      </c>
      <c r="J172">
        <v>11754</v>
      </c>
      <c r="K172">
        <v>1</v>
      </c>
      <c r="L172">
        <v>1</v>
      </c>
      <c r="M172">
        <v>1</v>
      </c>
      <c r="N172" s="36">
        <v>51.771999999999998</v>
      </c>
      <c r="O172" s="36">
        <v>1383.51</v>
      </c>
      <c r="P172" s="36">
        <v>1519.1010000000001</v>
      </c>
      <c r="Q172" s="36">
        <v>1094282.2180000001</v>
      </c>
      <c r="R172" s="37">
        <v>0</v>
      </c>
      <c r="S172" s="36">
        <v>1094282.2180000001</v>
      </c>
      <c r="T172" s="36">
        <f t="shared" si="10"/>
        <v>54767.527920000008</v>
      </c>
      <c r="U172" s="36">
        <f t="shared" si="13"/>
        <v>40654.441350000008</v>
      </c>
      <c r="V172" s="36">
        <f t="shared" si="11"/>
        <v>17855.513154000004</v>
      </c>
      <c r="W172" s="36">
        <f t="shared" si="12"/>
        <v>5471411.0900000008</v>
      </c>
      <c r="X172" s="36">
        <f t="shared" si="14"/>
        <v>5584688.5724240011</v>
      </c>
      <c r="Y172" t="s">
        <v>58</v>
      </c>
    </row>
    <row r="173" spans="1:25" ht="14.4" x14ac:dyDescent="0.3">
      <c r="A173">
        <v>2017</v>
      </c>
      <c r="B173">
        <v>1211027</v>
      </c>
      <c r="C173" t="s">
        <v>497</v>
      </c>
      <c r="D173" t="s">
        <v>498</v>
      </c>
      <c r="E173" t="s">
        <v>265</v>
      </c>
      <c r="F173">
        <v>431.86700000000002</v>
      </c>
      <c r="G173" t="s">
        <v>241</v>
      </c>
      <c r="H173" t="s">
        <v>364</v>
      </c>
      <c r="I173">
        <v>5501</v>
      </c>
      <c r="J173">
        <v>95852</v>
      </c>
      <c r="K173">
        <v>1</v>
      </c>
      <c r="L173">
        <v>1</v>
      </c>
      <c r="M173">
        <v>1</v>
      </c>
      <c r="N173" s="36">
        <v>6.4720000000000004</v>
      </c>
      <c r="O173" s="36">
        <v>542.553</v>
      </c>
      <c r="P173" s="36">
        <v>1.2230000000000001</v>
      </c>
      <c r="Q173" s="36">
        <v>843401.44900000002</v>
      </c>
      <c r="R173" s="37">
        <v>0</v>
      </c>
      <c r="S173" s="36">
        <v>843401.44900000002</v>
      </c>
      <c r="T173" s="36">
        <f t="shared" si="10"/>
        <v>55831.872960000008</v>
      </c>
      <c r="U173" s="36">
        <f t="shared" si="13"/>
        <v>130011.97539000001</v>
      </c>
      <c r="V173" s="36">
        <f t="shared" si="11"/>
        <v>117.22699600000001</v>
      </c>
      <c r="W173" s="36">
        <f t="shared" si="12"/>
        <v>4217007.2450000001</v>
      </c>
      <c r="X173" s="36">
        <f t="shared" si="14"/>
        <v>4402968.3203459997</v>
      </c>
      <c r="Y173" t="s">
        <v>61</v>
      </c>
    </row>
    <row r="174" spans="1:25" ht="14.4" x14ac:dyDescent="0.3">
      <c r="A174">
        <v>2017</v>
      </c>
      <c r="B174">
        <v>1625860</v>
      </c>
      <c r="C174" t="s">
        <v>499</v>
      </c>
      <c r="D174" t="s">
        <v>500</v>
      </c>
      <c r="E174" t="s">
        <v>258</v>
      </c>
      <c r="F174">
        <v>6.5979999999999999</v>
      </c>
      <c r="G174" t="s">
        <v>283</v>
      </c>
      <c r="H174" t="s">
        <v>55</v>
      </c>
      <c r="I174">
        <v>15101</v>
      </c>
      <c r="J174">
        <v>243701</v>
      </c>
      <c r="K174">
        <v>1</v>
      </c>
      <c r="L174">
        <v>1</v>
      </c>
      <c r="M174">
        <v>1</v>
      </c>
      <c r="N174" s="36">
        <v>0.373</v>
      </c>
      <c r="O174" s="36">
        <v>1.3939999999999999</v>
      </c>
      <c r="P174" s="36">
        <v>4.8780000000000001</v>
      </c>
      <c r="Q174" s="36">
        <v>637.61199999999997</v>
      </c>
      <c r="R174" s="37">
        <v>0</v>
      </c>
      <c r="S174" s="36">
        <v>637.61199999999997</v>
      </c>
      <c r="T174" s="36">
        <f t="shared" si="10"/>
        <v>8181.0425700000014</v>
      </c>
      <c r="U174" s="36">
        <f t="shared" si="13"/>
        <v>849.29798500000004</v>
      </c>
      <c r="V174" s="36">
        <f t="shared" si="11"/>
        <v>1188.7734780000001</v>
      </c>
      <c r="W174" s="36">
        <f t="shared" si="12"/>
        <v>3188.06</v>
      </c>
      <c r="X174" s="36">
        <f t="shared" si="14"/>
        <v>13407.174033000001</v>
      </c>
      <c r="Y174" t="s">
        <v>2639</v>
      </c>
    </row>
    <row r="175" spans="1:25" ht="14.4" x14ac:dyDescent="0.3">
      <c r="A175">
        <v>2017</v>
      </c>
      <c r="B175">
        <v>1625860</v>
      </c>
      <c r="C175" t="s">
        <v>499</v>
      </c>
      <c r="D175" t="s">
        <v>501</v>
      </c>
      <c r="E175" t="s">
        <v>258</v>
      </c>
      <c r="F175">
        <v>6.5979999999999999</v>
      </c>
      <c r="G175" t="s">
        <v>283</v>
      </c>
      <c r="H175" t="s">
        <v>55</v>
      </c>
      <c r="I175">
        <v>15101</v>
      </c>
      <c r="J175">
        <v>243701</v>
      </c>
      <c r="K175">
        <v>1</v>
      </c>
      <c r="L175">
        <v>1</v>
      </c>
      <c r="M175">
        <v>1</v>
      </c>
      <c r="N175" s="36">
        <v>0.34699999999999998</v>
      </c>
      <c r="O175" s="36">
        <v>1.298</v>
      </c>
      <c r="P175" s="36">
        <v>4.5419999999999998</v>
      </c>
      <c r="Q175" s="36">
        <v>593.70299999999997</v>
      </c>
      <c r="R175" s="37">
        <v>0</v>
      </c>
      <c r="S175" s="36">
        <v>593.70299999999997</v>
      </c>
      <c r="T175" s="36">
        <f t="shared" si="10"/>
        <v>7610.7822300000007</v>
      </c>
      <c r="U175" s="36">
        <f t="shared" si="13"/>
        <v>790.80974500000013</v>
      </c>
      <c r="V175" s="36">
        <f t="shared" si="11"/>
        <v>1106.889942</v>
      </c>
      <c r="W175" s="36">
        <f t="shared" si="12"/>
        <v>2968.5149999999999</v>
      </c>
      <c r="X175" s="36">
        <f t="shared" si="14"/>
        <v>12476.996917</v>
      </c>
      <c r="Y175" t="s">
        <v>2639</v>
      </c>
    </row>
    <row r="176" spans="1:25" ht="14.4" x14ac:dyDescent="0.3">
      <c r="A176">
        <v>2017</v>
      </c>
      <c r="B176">
        <v>1625860</v>
      </c>
      <c r="C176" t="s">
        <v>499</v>
      </c>
      <c r="D176" t="s">
        <v>502</v>
      </c>
      <c r="E176" t="s">
        <v>258</v>
      </c>
      <c r="F176">
        <v>6.5979999999999999</v>
      </c>
      <c r="G176" t="s">
        <v>283</v>
      </c>
      <c r="H176" t="s">
        <v>55</v>
      </c>
      <c r="I176">
        <v>15101</v>
      </c>
      <c r="J176">
        <v>243701</v>
      </c>
      <c r="K176">
        <v>1</v>
      </c>
      <c r="L176">
        <v>1</v>
      </c>
      <c r="M176">
        <v>1</v>
      </c>
      <c r="N176" s="36">
        <v>0.125</v>
      </c>
      <c r="O176" s="36">
        <v>0.47</v>
      </c>
      <c r="P176" s="36">
        <v>1.6439999999999999</v>
      </c>
      <c r="Q176" s="36">
        <v>214.989</v>
      </c>
      <c r="R176" s="37">
        <v>0</v>
      </c>
      <c r="S176" s="36">
        <v>214.989</v>
      </c>
      <c r="T176" s="36">
        <f t="shared" si="10"/>
        <v>2741.6362500000005</v>
      </c>
      <c r="U176" s="36">
        <f t="shared" si="13"/>
        <v>286.34867500000001</v>
      </c>
      <c r="V176" s="36">
        <f t="shared" si="11"/>
        <v>400.64444400000002</v>
      </c>
      <c r="W176" s="36">
        <f t="shared" si="12"/>
        <v>1074.9449999999999</v>
      </c>
      <c r="X176" s="36">
        <f t="shared" si="14"/>
        <v>4503.5743690000008</v>
      </c>
      <c r="Y176" t="s">
        <v>2639</v>
      </c>
    </row>
    <row r="177" spans="1:25" ht="14.4" x14ac:dyDescent="0.3">
      <c r="A177">
        <v>2017</v>
      </c>
      <c r="B177">
        <v>1625860</v>
      </c>
      <c r="C177" t="s">
        <v>499</v>
      </c>
      <c r="D177" t="s">
        <v>503</v>
      </c>
      <c r="E177" t="s">
        <v>258</v>
      </c>
      <c r="F177">
        <v>6.5979999999999999</v>
      </c>
      <c r="G177" t="s">
        <v>283</v>
      </c>
      <c r="H177" t="s">
        <v>55</v>
      </c>
      <c r="I177">
        <v>15101</v>
      </c>
      <c r="J177">
        <v>243701</v>
      </c>
      <c r="K177">
        <v>1</v>
      </c>
      <c r="L177">
        <v>1</v>
      </c>
      <c r="M177">
        <v>1</v>
      </c>
      <c r="N177" s="36">
        <v>0.53400000000000003</v>
      </c>
      <c r="O177" s="36">
        <v>1.996</v>
      </c>
      <c r="P177" s="36">
        <v>6.9829999999999997</v>
      </c>
      <c r="Q177" s="36">
        <v>912.78200000000004</v>
      </c>
      <c r="R177" s="37">
        <v>0</v>
      </c>
      <c r="S177" s="36">
        <v>912.78200000000004</v>
      </c>
      <c r="T177" s="36">
        <f t="shared" si="10"/>
        <v>11712.270060000003</v>
      </c>
      <c r="U177" s="36">
        <f t="shared" si="13"/>
        <v>1216.06799</v>
      </c>
      <c r="V177" s="36">
        <f t="shared" si="11"/>
        <v>1701.764083</v>
      </c>
      <c r="W177" s="36">
        <f t="shared" si="12"/>
        <v>4563.91</v>
      </c>
      <c r="X177" s="36">
        <f t="shared" si="14"/>
        <v>19194.012133000004</v>
      </c>
      <c r="Y177" t="s">
        <v>2639</v>
      </c>
    </row>
    <row r="178" spans="1:25" ht="14.4" x14ac:dyDescent="0.3">
      <c r="A178">
        <v>2017</v>
      </c>
      <c r="B178">
        <v>1625860</v>
      </c>
      <c r="C178" t="s">
        <v>499</v>
      </c>
      <c r="D178" t="s">
        <v>504</v>
      </c>
      <c r="E178" t="s">
        <v>258</v>
      </c>
      <c r="F178">
        <v>20.161000000000001</v>
      </c>
      <c r="G178" t="s">
        <v>283</v>
      </c>
      <c r="H178" t="s">
        <v>55</v>
      </c>
      <c r="I178">
        <v>15101</v>
      </c>
      <c r="J178">
        <v>243701</v>
      </c>
      <c r="K178">
        <v>1</v>
      </c>
      <c r="L178">
        <v>1</v>
      </c>
      <c r="M178">
        <v>1</v>
      </c>
      <c r="N178" s="36">
        <v>3.149</v>
      </c>
      <c r="O178" s="36">
        <v>11.760999999999999</v>
      </c>
      <c r="P178" s="36">
        <v>41.131</v>
      </c>
      <c r="Q178" s="36">
        <v>5376.3710000000001</v>
      </c>
      <c r="R178" s="37">
        <v>0</v>
      </c>
      <c r="S178" s="36">
        <v>5376.3710000000001</v>
      </c>
      <c r="T178" s="36">
        <f t="shared" si="10"/>
        <v>69067.300410000011</v>
      </c>
      <c r="U178" s="36">
        <f t="shared" si="13"/>
        <v>7165.4186525000005</v>
      </c>
      <c r="V178" s="36">
        <f t="shared" si="11"/>
        <v>10023.665831</v>
      </c>
      <c r="W178" s="36">
        <f t="shared" si="12"/>
        <v>26881.855</v>
      </c>
      <c r="X178" s="36">
        <f t="shared" si="14"/>
        <v>113138.23989350001</v>
      </c>
      <c r="Y178" t="s">
        <v>2639</v>
      </c>
    </row>
    <row r="179" spans="1:25" ht="14.4" x14ac:dyDescent="0.3">
      <c r="A179">
        <v>2017</v>
      </c>
      <c r="B179">
        <v>1625860</v>
      </c>
      <c r="C179" t="s">
        <v>499</v>
      </c>
      <c r="D179" t="s">
        <v>505</v>
      </c>
      <c r="E179" t="s">
        <v>258</v>
      </c>
      <c r="F179">
        <v>20.161000000000001</v>
      </c>
      <c r="G179" t="s">
        <v>283</v>
      </c>
      <c r="H179" t="s">
        <v>55</v>
      </c>
      <c r="I179">
        <v>15101</v>
      </c>
      <c r="J179">
        <v>243701</v>
      </c>
      <c r="K179">
        <v>1</v>
      </c>
      <c r="L179">
        <v>1</v>
      </c>
      <c r="M179">
        <v>1</v>
      </c>
      <c r="N179" s="36">
        <v>2.246</v>
      </c>
      <c r="O179" s="36">
        <v>8.39</v>
      </c>
      <c r="P179" s="36">
        <v>29.341000000000001</v>
      </c>
      <c r="Q179" s="36">
        <v>3835.261</v>
      </c>
      <c r="R179" s="37">
        <v>0</v>
      </c>
      <c r="S179" s="36">
        <v>3835.261</v>
      </c>
      <c r="T179" s="36">
        <f t="shared" si="10"/>
        <v>49261.720140000005</v>
      </c>
      <c r="U179" s="36">
        <f t="shared" si="13"/>
        <v>5111.6284750000004</v>
      </c>
      <c r="V179" s="36">
        <f t="shared" si="11"/>
        <v>7150.4310410000007</v>
      </c>
      <c r="W179" s="36">
        <f t="shared" si="12"/>
        <v>19176.305</v>
      </c>
      <c r="X179" s="36">
        <f t="shared" si="14"/>
        <v>80700.084656000006</v>
      </c>
      <c r="Y179" t="s">
        <v>2639</v>
      </c>
    </row>
    <row r="180" spans="1:25" ht="14.4" x14ac:dyDescent="0.3">
      <c r="A180">
        <v>2017</v>
      </c>
      <c r="B180">
        <v>1625860</v>
      </c>
      <c r="C180" t="s">
        <v>499</v>
      </c>
      <c r="D180" t="s">
        <v>506</v>
      </c>
      <c r="E180" t="s">
        <v>258</v>
      </c>
      <c r="F180">
        <v>8.5530000000000008</v>
      </c>
      <c r="G180" t="s">
        <v>283</v>
      </c>
      <c r="H180" t="s">
        <v>55</v>
      </c>
      <c r="I180">
        <v>15101</v>
      </c>
      <c r="J180">
        <v>243701</v>
      </c>
      <c r="K180">
        <v>1</v>
      </c>
      <c r="L180">
        <v>1</v>
      </c>
      <c r="M180">
        <v>1</v>
      </c>
      <c r="N180" s="36">
        <v>0.78300000000000003</v>
      </c>
      <c r="O180" s="36">
        <v>2.9239999999999999</v>
      </c>
      <c r="P180" s="36">
        <v>10.228</v>
      </c>
      <c r="Q180" s="36">
        <v>1336.922</v>
      </c>
      <c r="R180" s="37">
        <v>0</v>
      </c>
      <c r="S180" s="36">
        <v>1336.922</v>
      </c>
      <c r="T180" s="36">
        <f t="shared" si="10"/>
        <v>17173.609470000003</v>
      </c>
      <c r="U180" s="36">
        <f t="shared" si="13"/>
        <v>1781.4543100000001</v>
      </c>
      <c r="V180" s="36">
        <f t="shared" si="11"/>
        <v>2492.573828</v>
      </c>
      <c r="W180" s="36">
        <f t="shared" si="12"/>
        <v>6684.6100000000006</v>
      </c>
      <c r="X180" s="36">
        <f t="shared" si="14"/>
        <v>28132.247608000005</v>
      </c>
      <c r="Y180" t="s">
        <v>2639</v>
      </c>
    </row>
    <row r="181" spans="1:25" ht="14.4" x14ac:dyDescent="0.3">
      <c r="A181">
        <v>2017</v>
      </c>
      <c r="B181">
        <v>1625860</v>
      </c>
      <c r="C181" t="s">
        <v>499</v>
      </c>
      <c r="D181" t="s">
        <v>507</v>
      </c>
      <c r="E181" t="s">
        <v>258</v>
      </c>
      <c r="F181">
        <v>5.3760000000000003</v>
      </c>
      <c r="G181" t="s">
        <v>283</v>
      </c>
      <c r="H181" t="s">
        <v>55</v>
      </c>
      <c r="I181">
        <v>15101</v>
      </c>
      <c r="J181">
        <v>243701</v>
      </c>
      <c r="K181">
        <v>1</v>
      </c>
      <c r="L181">
        <v>1</v>
      </c>
      <c r="M181">
        <v>1</v>
      </c>
      <c r="N181" s="36">
        <v>0.73799999999999999</v>
      </c>
      <c r="O181" s="36">
        <v>2.7570000000000001</v>
      </c>
      <c r="P181" s="36">
        <v>9.6430000000000007</v>
      </c>
      <c r="Q181" s="36">
        <v>1260.5340000000001</v>
      </c>
      <c r="R181" s="37">
        <v>0</v>
      </c>
      <c r="S181" s="36">
        <v>1260.5340000000001</v>
      </c>
      <c r="T181" s="36">
        <f t="shared" si="10"/>
        <v>16186.620420000003</v>
      </c>
      <c r="U181" s="36">
        <f t="shared" si="13"/>
        <v>1679.7091425000003</v>
      </c>
      <c r="V181" s="36">
        <f t="shared" si="11"/>
        <v>2350.0087430000003</v>
      </c>
      <c r="W181" s="36">
        <f t="shared" si="12"/>
        <v>6302.67</v>
      </c>
      <c r="X181" s="36">
        <f t="shared" si="14"/>
        <v>26519.0083055</v>
      </c>
      <c r="Y181" t="s">
        <v>2639</v>
      </c>
    </row>
    <row r="182" spans="1:25" ht="14.4" x14ac:dyDescent="0.3">
      <c r="A182">
        <v>2017</v>
      </c>
      <c r="B182">
        <v>2099211</v>
      </c>
      <c r="C182" t="s">
        <v>508</v>
      </c>
      <c r="D182" t="s">
        <v>509</v>
      </c>
      <c r="E182" t="s">
        <v>258</v>
      </c>
      <c r="F182">
        <v>224.46199999999999</v>
      </c>
      <c r="G182" t="s">
        <v>241</v>
      </c>
      <c r="H182" t="s">
        <v>428</v>
      </c>
      <c r="I182">
        <v>8303</v>
      </c>
      <c r="J182">
        <v>29563</v>
      </c>
      <c r="K182">
        <v>1</v>
      </c>
      <c r="L182">
        <v>1</v>
      </c>
      <c r="M182">
        <v>1</v>
      </c>
      <c r="N182" s="36">
        <v>5.9729999999999999</v>
      </c>
      <c r="O182" s="36">
        <v>46.539000000000001</v>
      </c>
      <c r="P182" s="36">
        <v>0.36399999999999999</v>
      </c>
      <c r="Q182" s="36">
        <v>46613.226000000002</v>
      </c>
      <c r="R182" s="37">
        <v>0</v>
      </c>
      <c r="S182" s="36">
        <v>46613.226000000002</v>
      </c>
      <c r="T182" s="36">
        <f t="shared" si="10"/>
        <v>15892.181909999999</v>
      </c>
      <c r="U182" s="36">
        <f t="shared" si="13"/>
        <v>3439.5811425000006</v>
      </c>
      <c r="V182" s="36">
        <f t="shared" si="11"/>
        <v>10.760932</v>
      </c>
      <c r="W182" s="36">
        <f t="shared" si="12"/>
        <v>233066.13</v>
      </c>
      <c r="X182" s="36">
        <f t="shared" si="14"/>
        <v>252408.65398450001</v>
      </c>
      <c r="Y182" t="s">
        <v>2633</v>
      </c>
    </row>
    <row r="183" spans="1:25" ht="14.4" x14ac:dyDescent="0.3">
      <c r="A183">
        <v>2017</v>
      </c>
      <c r="B183">
        <v>2342251</v>
      </c>
      <c r="C183" t="s">
        <v>510</v>
      </c>
      <c r="D183" t="s">
        <v>511</v>
      </c>
      <c r="E183" t="s">
        <v>230</v>
      </c>
      <c r="F183">
        <v>82.153000000000006</v>
      </c>
      <c r="G183" t="s">
        <v>241</v>
      </c>
      <c r="H183" t="s">
        <v>237</v>
      </c>
      <c r="I183">
        <v>9108</v>
      </c>
      <c r="J183">
        <v>37340</v>
      </c>
      <c r="K183">
        <v>1</v>
      </c>
      <c r="L183">
        <v>1</v>
      </c>
      <c r="M183">
        <v>1</v>
      </c>
      <c r="N183" s="36">
        <v>9.1129999999999995</v>
      </c>
      <c r="O183" s="36">
        <v>445.87799999999999</v>
      </c>
      <c r="P183" s="36">
        <v>24.053999999999998</v>
      </c>
      <c r="Q183" s="36">
        <v>126718.18</v>
      </c>
      <c r="R183" s="37">
        <v>1</v>
      </c>
      <c r="S183" s="36">
        <v>0</v>
      </c>
      <c r="T183" s="36">
        <f t="shared" si="10"/>
        <v>30625.147799999999</v>
      </c>
      <c r="U183" s="36">
        <f t="shared" si="13"/>
        <v>41622.711300000003</v>
      </c>
      <c r="V183" s="36">
        <f t="shared" si="11"/>
        <v>898.17636000000005</v>
      </c>
      <c r="W183" s="36">
        <f t="shared" si="12"/>
        <v>0</v>
      </c>
      <c r="X183" s="36">
        <f t="shared" si="14"/>
        <v>73146.035459999999</v>
      </c>
      <c r="Y183" t="s">
        <v>2632</v>
      </c>
    </row>
    <row r="184" spans="1:25" ht="14.4" x14ac:dyDescent="0.3">
      <c r="A184">
        <v>2017</v>
      </c>
      <c r="B184">
        <v>2342251</v>
      </c>
      <c r="C184" t="s">
        <v>510</v>
      </c>
      <c r="D184" t="s">
        <v>512</v>
      </c>
      <c r="E184" t="s">
        <v>230</v>
      </c>
      <c r="F184">
        <v>64.921999999999997</v>
      </c>
      <c r="G184" t="s">
        <v>241</v>
      </c>
      <c r="H184" t="s">
        <v>237</v>
      </c>
      <c r="I184">
        <v>9108</v>
      </c>
      <c r="J184">
        <v>37340</v>
      </c>
      <c r="K184">
        <v>1</v>
      </c>
      <c r="L184">
        <v>1</v>
      </c>
      <c r="M184">
        <v>1</v>
      </c>
      <c r="N184" s="36">
        <v>10.374000000000001</v>
      </c>
      <c r="O184" s="36">
        <v>216.166</v>
      </c>
      <c r="P184" s="36">
        <v>16.263999999999999</v>
      </c>
      <c r="Q184" s="36">
        <v>79253.67</v>
      </c>
      <c r="R184" s="37">
        <v>1</v>
      </c>
      <c r="S184" s="36">
        <v>0</v>
      </c>
      <c r="T184" s="36">
        <f t="shared" si="10"/>
        <v>34862.864399999999</v>
      </c>
      <c r="U184" s="36">
        <f t="shared" si="13"/>
        <v>20179.096100000002</v>
      </c>
      <c r="V184" s="36">
        <f t="shared" si="11"/>
        <v>607.29776000000004</v>
      </c>
      <c r="W184" s="36">
        <f t="shared" si="12"/>
        <v>0</v>
      </c>
      <c r="X184" s="36">
        <f t="shared" si="14"/>
        <v>55649.258260000002</v>
      </c>
      <c r="Y184" t="s">
        <v>2632</v>
      </c>
    </row>
    <row r="185" spans="1:25" ht="14.4" x14ac:dyDescent="0.3">
      <c r="A185">
        <v>2017</v>
      </c>
      <c r="B185">
        <v>3188001</v>
      </c>
      <c r="C185" t="s">
        <v>513</v>
      </c>
      <c r="D185" t="s">
        <v>514</v>
      </c>
      <c r="E185" t="s">
        <v>258</v>
      </c>
      <c r="F185">
        <v>393.339</v>
      </c>
      <c r="G185" t="s">
        <v>241</v>
      </c>
      <c r="H185" t="s">
        <v>428</v>
      </c>
      <c r="I185">
        <v>8303</v>
      </c>
      <c r="J185">
        <v>29563</v>
      </c>
      <c r="K185">
        <v>1</v>
      </c>
      <c r="L185">
        <v>1</v>
      </c>
      <c r="M185">
        <v>1</v>
      </c>
      <c r="N185" s="36">
        <v>3.1E-2</v>
      </c>
      <c r="O185" s="36">
        <v>2.524</v>
      </c>
      <c r="P185" s="36">
        <v>5.0000000000000001E-3</v>
      </c>
      <c r="Q185" s="36">
        <v>1482.825</v>
      </c>
      <c r="R185" s="37">
        <v>0</v>
      </c>
      <c r="S185" s="36">
        <v>1482.825</v>
      </c>
      <c r="T185" s="36">
        <f t="shared" si="10"/>
        <v>82.480770000000007</v>
      </c>
      <c r="U185" s="36">
        <f t="shared" si="13"/>
        <v>186.54253000000003</v>
      </c>
      <c r="V185" s="36">
        <f t="shared" si="11"/>
        <v>0.147815</v>
      </c>
      <c r="W185" s="36">
        <f t="shared" si="12"/>
        <v>7414.125</v>
      </c>
      <c r="X185" s="36">
        <f t="shared" si="14"/>
        <v>7683.2961150000001</v>
      </c>
      <c r="Y185" t="s">
        <v>2633</v>
      </c>
    </row>
    <row r="186" spans="1:25" ht="14.4" x14ac:dyDescent="0.3">
      <c r="A186">
        <v>2017</v>
      </c>
      <c r="B186">
        <v>3188001</v>
      </c>
      <c r="C186" t="s">
        <v>513</v>
      </c>
      <c r="D186" t="s">
        <v>514</v>
      </c>
      <c r="E186" t="s">
        <v>258</v>
      </c>
      <c r="F186">
        <v>393.339</v>
      </c>
      <c r="G186" t="s">
        <v>241</v>
      </c>
      <c r="H186" t="s">
        <v>428</v>
      </c>
      <c r="I186">
        <v>8303</v>
      </c>
      <c r="J186">
        <v>29563</v>
      </c>
      <c r="K186">
        <v>1</v>
      </c>
      <c r="L186">
        <v>1</v>
      </c>
      <c r="M186">
        <v>1</v>
      </c>
      <c r="N186" s="36">
        <v>0</v>
      </c>
      <c r="O186" s="36">
        <v>0</v>
      </c>
      <c r="P186" s="36">
        <v>0</v>
      </c>
      <c r="Q186" s="36">
        <v>0</v>
      </c>
      <c r="R186" s="37">
        <v>0</v>
      </c>
      <c r="S186" s="36">
        <v>0</v>
      </c>
      <c r="T186" s="36">
        <f t="shared" si="10"/>
        <v>0</v>
      </c>
      <c r="U186" s="36">
        <f t="shared" si="13"/>
        <v>0</v>
      </c>
      <c r="V186" s="36">
        <f t="shared" si="11"/>
        <v>0</v>
      </c>
      <c r="W186" s="36">
        <f t="shared" si="12"/>
        <v>0</v>
      </c>
      <c r="X186" s="36">
        <f t="shared" si="14"/>
        <v>0</v>
      </c>
      <c r="Y186" t="s">
        <v>2633</v>
      </c>
    </row>
    <row r="187" spans="1:25" ht="14.4" x14ac:dyDescent="0.3">
      <c r="A187">
        <v>2017</v>
      </c>
      <c r="B187">
        <v>4585604</v>
      </c>
      <c r="C187" t="s">
        <v>515</v>
      </c>
      <c r="D187" t="s">
        <v>516</v>
      </c>
      <c r="E187" t="s">
        <v>258</v>
      </c>
      <c r="F187">
        <v>122.96599999999999</v>
      </c>
      <c r="G187" t="s">
        <v>241</v>
      </c>
      <c r="H187" t="s">
        <v>517</v>
      </c>
      <c r="I187">
        <v>3202</v>
      </c>
      <c r="J187">
        <v>14656</v>
      </c>
      <c r="K187">
        <v>1.2</v>
      </c>
      <c r="L187">
        <v>1</v>
      </c>
      <c r="M187">
        <v>1.2</v>
      </c>
      <c r="N187" s="36">
        <v>3.5000000000000003E-2</v>
      </c>
      <c r="O187" s="36">
        <v>3.6989999999999998</v>
      </c>
      <c r="P187" s="36">
        <v>1.542</v>
      </c>
      <c r="Q187" s="36">
        <v>550.74400000000003</v>
      </c>
      <c r="R187" s="37">
        <v>0</v>
      </c>
      <c r="S187" s="36">
        <v>550.74400000000003</v>
      </c>
      <c r="T187" s="36">
        <f t="shared" si="10"/>
        <v>55.399680000000004</v>
      </c>
      <c r="U187" s="36">
        <f t="shared" si="13"/>
        <v>135.53136000000003</v>
      </c>
      <c r="V187" s="36">
        <f t="shared" si="11"/>
        <v>27.1194624</v>
      </c>
      <c r="W187" s="36">
        <f t="shared" si="12"/>
        <v>2753.7200000000003</v>
      </c>
      <c r="X187" s="36">
        <f t="shared" si="14"/>
        <v>2971.7705024000002</v>
      </c>
      <c r="Y187" t="s">
        <v>2637</v>
      </c>
    </row>
    <row r="188" spans="1:25" ht="14.4" x14ac:dyDescent="0.3">
      <c r="A188">
        <v>2017</v>
      </c>
      <c r="B188">
        <v>4585604</v>
      </c>
      <c r="C188" t="s">
        <v>515</v>
      </c>
      <c r="D188" t="s">
        <v>518</v>
      </c>
      <c r="E188" t="s">
        <v>258</v>
      </c>
      <c r="F188">
        <v>122.078</v>
      </c>
      <c r="G188" t="s">
        <v>241</v>
      </c>
      <c r="H188" t="s">
        <v>517</v>
      </c>
      <c r="I188">
        <v>3202</v>
      </c>
      <c r="J188">
        <v>14656</v>
      </c>
      <c r="K188">
        <v>1.2</v>
      </c>
      <c r="L188">
        <v>1</v>
      </c>
      <c r="M188">
        <v>1.2</v>
      </c>
      <c r="N188" s="36">
        <v>3.4000000000000002E-2</v>
      </c>
      <c r="O188" s="36">
        <v>3.6160000000000001</v>
      </c>
      <c r="P188" s="36">
        <v>1.508</v>
      </c>
      <c r="Q188" s="36">
        <v>538.37099999999998</v>
      </c>
      <c r="R188" s="37">
        <v>0</v>
      </c>
      <c r="S188" s="36">
        <v>538.37099999999998</v>
      </c>
      <c r="T188" s="36">
        <f t="shared" si="10"/>
        <v>53.816832000000005</v>
      </c>
      <c r="U188" s="36">
        <f t="shared" si="13"/>
        <v>132.49024000000003</v>
      </c>
      <c r="V188" s="36">
        <f t="shared" si="11"/>
        <v>26.5214976</v>
      </c>
      <c r="W188" s="36">
        <f t="shared" si="12"/>
        <v>2691.855</v>
      </c>
      <c r="X188" s="36">
        <f t="shared" si="14"/>
        <v>2904.6835695999998</v>
      </c>
      <c r="Y188" t="s">
        <v>2637</v>
      </c>
    </row>
    <row r="189" spans="1:25" ht="14.4" x14ac:dyDescent="0.3">
      <c r="A189">
        <v>2017</v>
      </c>
      <c r="B189">
        <v>4585623</v>
      </c>
      <c r="C189" t="s">
        <v>519</v>
      </c>
      <c r="D189" t="s">
        <v>520</v>
      </c>
      <c r="E189" t="s">
        <v>230</v>
      </c>
      <c r="F189">
        <v>78.234999999999999</v>
      </c>
      <c r="G189" t="s">
        <v>241</v>
      </c>
      <c r="H189" t="s">
        <v>284</v>
      </c>
      <c r="I189">
        <v>8102</v>
      </c>
      <c r="J189">
        <v>117423</v>
      </c>
      <c r="K189">
        <v>1.2</v>
      </c>
      <c r="L189">
        <v>1</v>
      </c>
      <c r="M189">
        <v>1</v>
      </c>
      <c r="N189" s="36">
        <v>10.416</v>
      </c>
      <c r="O189" s="36">
        <v>60.066000000000003</v>
      </c>
      <c r="P189" s="36">
        <v>20.030999999999999</v>
      </c>
      <c r="Q189" s="36">
        <v>186190</v>
      </c>
      <c r="R189" s="37">
        <v>1</v>
      </c>
      <c r="S189" s="36">
        <v>0</v>
      </c>
      <c r="T189" s="36">
        <f t="shared" si="10"/>
        <v>132092.42054400002</v>
      </c>
      <c r="U189" s="36">
        <f t="shared" si="13"/>
        <v>17632.824795000004</v>
      </c>
      <c r="V189" s="36">
        <f t="shared" si="11"/>
        <v>2352.100113</v>
      </c>
      <c r="W189" s="36">
        <f t="shared" si="12"/>
        <v>0</v>
      </c>
      <c r="X189" s="36">
        <f t="shared" si="14"/>
        <v>152077.34545200001</v>
      </c>
      <c r="Y189" t="s">
        <v>2633</v>
      </c>
    </row>
    <row r="190" spans="1:25" ht="14.4" x14ac:dyDescent="0.3">
      <c r="A190">
        <v>2017</v>
      </c>
      <c r="B190">
        <v>4585623</v>
      </c>
      <c r="C190" t="s">
        <v>519</v>
      </c>
      <c r="D190" t="s">
        <v>521</v>
      </c>
      <c r="E190" t="s">
        <v>230</v>
      </c>
      <c r="F190">
        <v>11.273</v>
      </c>
      <c r="G190" t="s">
        <v>241</v>
      </c>
      <c r="H190" t="s">
        <v>284</v>
      </c>
      <c r="I190">
        <v>8102</v>
      </c>
      <c r="J190">
        <v>117423</v>
      </c>
      <c r="K190">
        <v>1.2</v>
      </c>
      <c r="L190">
        <v>1</v>
      </c>
      <c r="M190">
        <v>1</v>
      </c>
      <c r="N190" s="36">
        <v>2.7370000000000001</v>
      </c>
      <c r="O190" s="36">
        <v>2.673</v>
      </c>
      <c r="P190" s="36">
        <v>0.14199999999999999</v>
      </c>
      <c r="Q190" s="36">
        <v>3672</v>
      </c>
      <c r="R190" s="37">
        <v>1</v>
      </c>
      <c r="S190" s="36">
        <v>0</v>
      </c>
      <c r="T190" s="36">
        <f t="shared" si="10"/>
        <v>34709.769108000008</v>
      </c>
      <c r="U190" s="36">
        <f t="shared" si="13"/>
        <v>784.67919750000021</v>
      </c>
      <c r="V190" s="36">
        <f t="shared" si="11"/>
        <v>16.674066</v>
      </c>
      <c r="W190" s="36">
        <f t="shared" si="12"/>
        <v>0</v>
      </c>
      <c r="X190" s="36">
        <f t="shared" si="14"/>
        <v>35511.122371500009</v>
      </c>
      <c r="Y190" t="s">
        <v>2633</v>
      </c>
    </row>
    <row r="191" spans="1:25" ht="14.4" x14ac:dyDescent="0.3">
      <c r="A191">
        <v>2017</v>
      </c>
      <c r="B191">
        <v>4586033</v>
      </c>
      <c r="C191" t="s">
        <v>522</v>
      </c>
      <c r="D191" t="s">
        <v>523</v>
      </c>
      <c r="E191" t="s">
        <v>258</v>
      </c>
      <c r="F191">
        <v>121.246</v>
      </c>
      <c r="G191" t="s">
        <v>241</v>
      </c>
      <c r="H191" t="s">
        <v>517</v>
      </c>
      <c r="I191">
        <v>3202</v>
      </c>
      <c r="J191">
        <v>14656</v>
      </c>
      <c r="K191">
        <v>1.2</v>
      </c>
      <c r="L191">
        <v>1</v>
      </c>
      <c r="M191">
        <v>1.2</v>
      </c>
      <c r="N191" s="36">
        <v>0.02</v>
      </c>
      <c r="O191" s="36">
        <v>8.0510000000000002</v>
      </c>
      <c r="P191" s="36">
        <v>3.5999999999999997E-2</v>
      </c>
      <c r="Q191" s="36">
        <v>803.70100000000002</v>
      </c>
      <c r="R191" s="37">
        <v>0</v>
      </c>
      <c r="S191" s="36">
        <v>803.70100000000002</v>
      </c>
      <c r="T191" s="36">
        <f t="shared" si="10"/>
        <v>31.656960000000002</v>
      </c>
      <c r="U191" s="36">
        <f t="shared" si="13"/>
        <v>294.98864000000009</v>
      </c>
      <c r="V191" s="36">
        <f t="shared" si="11"/>
        <v>0.6331391999999999</v>
      </c>
      <c r="W191" s="36">
        <f t="shared" si="12"/>
        <v>4018.5050000000001</v>
      </c>
      <c r="X191" s="36">
        <f t="shared" si="14"/>
        <v>4345.7837392000001</v>
      </c>
      <c r="Y191" t="s">
        <v>2637</v>
      </c>
    </row>
    <row r="192" spans="1:25" ht="14.4" x14ac:dyDescent="0.3">
      <c r="A192">
        <v>2017</v>
      </c>
      <c r="B192">
        <v>4586035</v>
      </c>
      <c r="C192" t="s">
        <v>524</v>
      </c>
      <c r="D192" t="s">
        <v>525</v>
      </c>
      <c r="E192" t="s">
        <v>265</v>
      </c>
      <c r="F192">
        <v>350.15100000000001</v>
      </c>
      <c r="G192" t="s">
        <v>241</v>
      </c>
      <c r="H192" t="s">
        <v>526</v>
      </c>
      <c r="I192">
        <v>5107</v>
      </c>
      <c r="J192">
        <v>28581</v>
      </c>
      <c r="K192">
        <v>1.2</v>
      </c>
      <c r="L192">
        <v>1</v>
      </c>
      <c r="M192">
        <v>1.2</v>
      </c>
      <c r="N192" s="36">
        <v>6.8289999999999997</v>
      </c>
      <c r="O192" s="36">
        <v>34.320999999999998</v>
      </c>
      <c r="P192" s="36">
        <v>2.5449999999999999</v>
      </c>
      <c r="Q192" s="36">
        <v>135895.071</v>
      </c>
      <c r="R192" s="37">
        <v>0</v>
      </c>
      <c r="S192" s="36">
        <v>135895.071</v>
      </c>
      <c r="T192" s="36">
        <f t="shared" si="10"/>
        <v>21079.402092</v>
      </c>
      <c r="U192" s="36">
        <f t="shared" si="13"/>
        <v>2452.3212525000004</v>
      </c>
      <c r="V192" s="36">
        <f t="shared" si="11"/>
        <v>87.286373999999995</v>
      </c>
      <c r="W192" s="36">
        <f t="shared" si="12"/>
        <v>679475.35499999998</v>
      </c>
      <c r="X192" s="36">
        <f t="shared" si="14"/>
        <v>703094.36471849994</v>
      </c>
      <c r="Y192" t="s">
        <v>61</v>
      </c>
    </row>
    <row r="193" spans="1:25" ht="14.4" x14ac:dyDescent="0.3">
      <c r="A193">
        <v>2017</v>
      </c>
      <c r="B193">
        <v>4586035</v>
      </c>
      <c r="C193" t="s">
        <v>524</v>
      </c>
      <c r="D193" t="s">
        <v>527</v>
      </c>
      <c r="E193" t="s">
        <v>265</v>
      </c>
      <c r="F193">
        <v>350.15100000000001</v>
      </c>
      <c r="G193" t="s">
        <v>241</v>
      </c>
      <c r="H193" t="s">
        <v>526</v>
      </c>
      <c r="I193">
        <v>5107</v>
      </c>
      <c r="J193">
        <v>28581</v>
      </c>
      <c r="K193">
        <v>1.2</v>
      </c>
      <c r="L193">
        <v>1</v>
      </c>
      <c r="M193">
        <v>1.2</v>
      </c>
      <c r="N193" s="36">
        <v>8.5589999999999993</v>
      </c>
      <c r="O193" s="36">
        <v>33.575000000000003</v>
      </c>
      <c r="P193" s="36">
        <v>5.5380000000000003</v>
      </c>
      <c r="Q193" s="36">
        <v>123759.667</v>
      </c>
      <c r="R193" s="37">
        <v>0</v>
      </c>
      <c r="S193" s="36">
        <v>123759.667</v>
      </c>
      <c r="T193" s="36">
        <f t="shared" si="10"/>
        <v>26419.476132</v>
      </c>
      <c r="U193" s="36">
        <f t="shared" si="13"/>
        <v>2399.0176875000006</v>
      </c>
      <c r="V193" s="36">
        <f t="shared" si="11"/>
        <v>189.9378936</v>
      </c>
      <c r="W193" s="36">
        <f t="shared" si="12"/>
        <v>618798.33499999996</v>
      </c>
      <c r="X193" s="36">
        <f t="shared" si="14"/>
        <v>647806.76671310002</v>
      </c>
      <c r="Y193" t="s">
        <v>61</v>
      </c>
    </row>
    <row r="194" spans="1:25" ht="14.4" x14ac:dyDescent="0.3">
      <c r="A194">
        <v>2017</v>
      </c>
      <c r="B194">
        <v>4586106</v>
      </c>
      <c r="C194" t="s">
        <v>528</v>
      </c>
      <c r="D194" t="s">
        <v>529</v>
      </c>
      <c r="E194" t="s">
        <v>258</v>
      </c>
      <c r="F194">
        <v>1933.47</v>
      </c>
      <c r="G194" t="s">
        <v>241</v>
      </c>
      <c r="H194" t="s">
        <v>68</v>
      </c>
      <c r="I194">
        <v>14101</v>
      </c>
      <c r="J194">
        <v>171527</v>
      </c>
      <c r="K194">
        <v>1.2</v>
      </c>
      <c r="L194">
        <v>1</v>
      </c>
      <c r="M194">
        <v>1</v>
      </c>
      <c r="N194" s="36">
        <v>4.2670000000000003</v>
      </c>
      <c r="O194" s="36">
        <v>44.887999999999998</v>
      </c>
      <c r="P194" s="36">
        <v>0.39600000000000002</v>
      </c>
      <c r="Q194" s="36">
        <v>62469.932999999997</v>
      </c>
      <c r="R194" s="37">
        <v>0</v>
      </c>
      <c r="S194" s="36">
        <v>62469.932999999997</v>
      </c>
      <c r="T194" s="36">
        <f t="shared" si="10"/>
        <v>79045.816571999996</v>
      </c>
      <c r="U194" s="36">
        <f t="shared" si="13"/>
        <v>19248.75994</v>
      </c>
      <c r="V194" s="36">
        <f t="shared" si="11"/>
        <v>67.924692000000007</v>
      </c>
      <c r="W194" s="36">
        <f t="shared" si="12"/>
        <v>312349.66499999998</v>
      </c>
      <c r="X194" s="36">
        <f t="shared" si="14"/>
        <v>410712.16620400001</v>
      </c>
      <c r="Y194" t="s">
        <v>2636</v>
      </c>
    </row>
    <row r="195" spans="1:25" ht="14.4" x14ac:dyDescent="0.3">
      <c r="A195">
        <v>2017</v>
      </c>
      <c r="B195">
        <v>4586106</v>
      </c>
      <c r="C195" t="s">
        <v>528</v>
      </c>
      <c r="D195" t="s">
        <v>530</v>
      </c>
      <c r="E195" t="s">
        <v>258</v>
      </c>
      <c r="F195">
        <v>1933.47</v>
      </c>
      <c r="G195" t="s">
        <v>241</v>
      </c>
      <c r="H195" t="s">
        <v>68</v>
      </c>
      <c r="I195">
        <v>14101</v>
      </c>
      <c r="J195">
        <v>171527</v>
      </c>
      <c r="K195">
        <v>1.2</v>
      </c>
      <c r="L195">
        <v>1</v>
      </c>
      <c r="M195">
        <v>1</v>
      </c>
      <c r="N195" s="36">
        <v>0.42499999999999999</v>
      </c>
      <c r="O195" s="36">
        <v>13.837</v>
      </c>
      <c r="P195" s="36">
        <v>0.10299999999999999</v>
      </c>
      <c r="Q195" s="36">
        <v>15585.402</v>
      </c>
      <c r="R195" s="37">
        <v>0</v>
      </c>
      <c r="S195" s="36">
        <v>15585.402</v>
      </c>
      <c r="T195" s="36">
        <f t="shared" ref="T195:T258" si="15">0.1*$K195*$J195*$T$1*$N195</f>
        <v>7873.0892999999987</v>
      </c>
      <c r="U195" s="36">
        <f t="shared" si="13"/>
        <v>5933.5477475000007</v>
      </c>
      <c r="V195" s="36">
        <f t="shared" ref="V195:V258" si="16">0.1*$M195*$J195*$V$1*$P195</f>
        <v>17.667280999999999</v>
      </c>
      <c r="W195" s="36">
        <f t="shared" ref="W195:W258" si="17">+S195*$W$1</f>
        <v>77927.009999999995</v>
      </c>
      <c r="X195" s="36">
        <f t="shared" si="14"/>
        <v>91751.314328499997</v>
      </c>
      <c r="Y195" t="s">
        <v>2636</v>
      </c>
    </row>
    <row r="196" spans="1:25" ht="14.4" x14ac:dyDescent="0.3">
      <c r="A196">
        <v>2017</v>
      </c>
      <c r="B196">
        <v>4586106</v>
      </c>
      <c r="C196" t="s">
        <v>528</v>
      </c>
      <c r="D196" t="s">
        <v>531</v>
      </c>
      <c r="E196" t="s">
        <v>258</v>
      </c>
      <c r="F196">
        <v>0.39300000000000002</v>
      </c>
      <c r="G196" t="s">
        <v>241</v>
      </c>
      <c r="H196" t="s">
        <v>68</v>
      </c>
      <c r="I196">
        <v>14101</v>
      </c>
      <c r="J196">
        <v>171527</v>
      </c>
      <c r="K196">
        <v>1.2</v>
      </c>
      <c r="L196">
        <v>1</v>
      </c>
      <c r="M196">
        <v>1</v>
      </c>
      <c r="N196" s="36">
        <v>1E-3</v>
      </c>
      <c r="O196" s="36">
        <v>1.2999999999999999E-2</v>
      </c>
      <c r="P196" s="36">
        <v>1.9E-2</v>
      </c>
      <c r="Q196" s="36">
        <v>14.698</v>
      </c>
      <c r="R196" s="37">
        <v>0</v>
      </c>
      <c r="S196" s="36">
        <v>14.698</v>
      </c>
      <c r="T196" s="36">
        <f t="shared" si="15"/>
        <v>18.524915999999997</v>
      </c>
      <c r="U196" s="36">
        <f t="shared" ref="U196:U259" si="18">0.1*$L196*$J196*$U$1*$O196</f>
        <v>5.5746275000000001</v>
      </c>
      <c r="V196" s="36">
        <f t="shared" si="16"/>
        <v>3.2590130000000004</v>
      </c>
      <c r="W196" s="36">
        <f t="shared" si="17"/>
        <v>73.490000000000009</v>
      </c>
      <c r="X196" s="36">
        <f t="shared" ref="X196:X259" si="19">SUM(T196:W196)</f>
        <v>100.8485565</v>
      </c>
      <c r="Y196" t="s">
        <v>2636</v>
      </c>
    </row>
    <row r="197" spans="1:25" ht="14.4" x14ac:dyDescent="0.3">
      <c r="A197">
        <v>2017</v>
      </c>
      <c r="B197">
        <v>4586106</v>
      </c>
      <c r="C197" t="s">
        <v>528</v>
      </c>
      <c r="D197" t="s">
        <v>532</v>
      </c>
      <c r="E197" t="s">
        <v>258</v>
      </c>
      <c r="F197">
        <v>0.39300000000000002</v>
      </c>
      <c r="G197" t="s">
        <v>241</v>
      </c>
      <c r="H197" t="s">
        <v>68</v>
      </c>
      <c r="I197">
        <v>14101</v>
      </c>
      <c r="J197">
        <v>171527</v>
      </c>
      <c r="K197">
        <v>1.2</v>
      </c>
      <c r="L197">
        <v>1</v>
      </c>
      <c r="M197">
        <v>1</v>
      </c>
      <c r="N197" s="36">
        <v>1E-3</v>
      </c>
      <c r="O197" s="36">
        <v>1.2E-2</v>
      </c>
      <c r="P197" s="36">
        <v>1.7999999999999999E-2</v>
      </c>
      <c r="Q197" s="36">
        <v>13.659000000000001</v>
      </c>
      <c r="R197" s="37">
        <v>0</v>
      </c>
      <c r="S197" s="36">
        <v>13.659000000000001</v>
      </c>
      <c r="T197" s="36">
        <f t="shared" si="15"/>
        <v>18.524915999999997</v>
      </c>
      <c r="U197" s="36">
        <f t="shared" si="18"/>
        <v>5.1458100000000009</v>
      </c>
      <c r="V197" s="36">
        <f t="shared" si="16"/>
        <v>3.0874860000000002</v>
      </c>
      <c r="W197" s="36">
        <f t="shared" si="17"/>
        <v>68.295000000000002</v>
      </c>
      <c r="X197" s="36">
        <f t="shared" si="19"/>
        <v>95.053212000000002</v>
      </c>
      <c r="Y197" t="s">
        <v>2636</v>
      </c>
    </row>
    <row r="198" spans="1:25" ht="14.4" x14ac:dyDescent="0.3">
      <c r="A198">
        <v>2017</v>
      </c>
      <c r="B198">
        <v>4586116</v>
      </c>
      <c r="C198" t="s">
        <v>533</v>
      </c>
      <c r="D198" t="s">
        <v>534</v>
      </c>
      <c r="E198" t="s">
        <v>230</v>
      </c>
      <c r="F198">
        <v>127.28</v>
      </c>
      <c r="G198" t="s">
        <v>231</v>
      </c>
      <c r="H198" t="s">
        <v>535</v>
      </c>
      <c r="I198">
        <v>8421</v>
      </c>
      <c r="J198">
        <v>18331</v>
      </c>
      <c r="K198">
        <v>1</v>
      </c>
      <c r="L198">
        <v>1</v>
      </c>
      <c r="M198">
        <v>1</v>
      </c>
      <c r="N198" s="36">
        <v>83.617000000000004</v>
      </c>
      <c r="O198" s="36">
        <v>577.42100000000005</v>
      </c>
      <c r="P198" s="36">
        <v>33.54</v>
      </c>
      <c r="Q198" s="36">
        <v>257255.7</v>
      </c>
      <c r="R198" s="37">
        <v>1</v>
      </c>
      <c r="S198" s="36">
        <v>0</v>
      </c>
      <c r="T198" s="36">
        <f t="shared" si="15"/>
        <v>137950.49043000003</v>
      </c>
      <c r="U198" s="36">
        <f t="shared" si="18"/>
        <v>26461.760877500008</v>
      </c>
      <c r="V198" s="36">
        <f t="shared" si="16"/>
        <v>614.82174000000009</v>
      </c>
      <c r="W198" s="36">
        <f t="shared" si="17"/>
        <v>0</v>
      </c>
      <c r="X198" s="36">
        <f t="shared" si="19"/>
        <v>165027.07304750005</v>
      </c>
      <c r="Y198" t="s">
        <v>2638</v>
      </c>
    </row>
    <row r="199" spans="1:25" ht="14.4" x14ac:dyDescent="0.3">
      <c r="A199">
        <v>2017</v>
      </c>
      <c r="B199">
        <v>4586116</v>
      </c>
      <c r="C199" t="s">
        <v>533</v>
      </c>
      <c r="D199" t="s">
        <v>536</v>
      </c>
      <c r="E199" t="s">
        <v>258</v>
      </c>
      <c r="F199">
        <v>0.50700000000000001</v>
      </c>
      <c r="G199" t="s">
        <v>231</v>
      </c>
      <c r="H199" t="s">
        <v>535</v>
      </c>
      <c r="I199">
        <v>8421</v>
      </c>
      <c r="J199">
        <v>18331</v>
      </c>
      <c r="K199">
        <v>1</v>
      </c>
      <c r="L199">
        <v>1</v>
      </c>
      <c r="M199">
        <v>1</v>
      </c>
      <c r="N199" s="36">
        <v>0.03</v>
      </c>
      <c r="O199" s="36">
        <v>0.29399999999999998</v>
      </c>
      <c r="P199" s="36">
        <v>0.437</v>
      </c>
      <c r="Q199" s="36">
        <v>325.13499999999999</v>
      </c>
      <c r="R199" s="37">
        <v>0</v>
      </c>
      <c r="S199" s="36">
        <v>325.13499999999999</v>
      </c>
      <c r="T199" s="36">
        <f t="shared" si="15"/>
        <v>49.493700000000004</v>
      </c>
      <c r="U199" s="36">
        <f t="shared" si="18"/>
        <v>13.473285000000001</v>
      </c>
      <c r="V199" s="36">
        <f t="shared" si="16"/>
        <v>8.0106470000000005</v>
      </c>
      <c r="W199" s="36">
        <f t="shared" si="17"/>
        <v>1625.675</v>
      </c>
      <c r="X199" s="36">
        <f t="shared" si="19"/>
        <v>1696.652632</v>
      </c>
      <c r="Y199" t="s">
        <v>2638</v>
      </c>
    </row>
    <row r="200" spans="1:25" ht="14.4" x14ac:dyDescent="0.3">
      <c r="A200">
        <v>2017</v>
      </c>
      <c r="B200">
        <v>4586116</v>
      </c>
      <c r="C200" t="s">
        <v>533</v>
      </c>
      <c r="D200" t="s">
        <v>537</v>
      </c>
      <c r="E200" t="s">
        <v>230</v>
      </c>
      <c r="F200">
        <v>28.184999999999999</v>
      </c>
      <c r="G200" t="s">
        <v>231</v>
      </c>
      <c r="H200" t="s">
        <v>535</v>
      </c>
      <c r="I200">
        <v>8421</v>
      </c>
      <c r="J200">
        <v>18331</v>
      </c>
      <c r="K200">
        <v>1</v>
      </c>
      <c r="L200">
        <v>1</v>
      </c>
      <c r="M200">
        <v>1</v>
      </c>
      <c r="N200" s="36">
        <v>7.2430000000000003</v>
      </c>
      <c r="O200" s="36">
        <v>7.0739999999999998</v>
      </c>
      <c r="P200" s="36">
        <v>0.377</v>
      </c>
      <c r="Q200" s="36">
        <v>9715</v>
      </c>
      <c r="R200" s="37">
        <v>1</v>
      </c>
      <c r="S200" s="36">
        <v>0</v>
      </c>
      <c r="T200" s="36">
        <f t="shared" si="15"/>
        <v>11949.428970000003</v>
      </c>
      <c r="U200" s="36">
        <f t="shared" si="18"/>
        <v>324.18373500000007</v>
      </c>
      <c r="V200" s="36">
        <f t="shared" si="16"/>
        <v>6.9107870000000009</v>
      </c>
      <c r="W200" s="36">
        <f t="shared" si="17"/>
        <v>0</v>
      </c>
      <c r="X200" s="36">
        <f t="shared" si="19"/>
        <v>12280.523492000004</v>
      </c>
      <c r="Y200" t="s">
        <v>2638</v>
      </c>
    </row>
    <row r="201" spans="1:25" ht="14.4" x14ac:dyDescent="0.3">
      <c r="A201">
        <v>2017</v>
      </c>
      <c r="B201">
        <v>4803700</v>
      </c>
      <c r="C201" t="s">
        <v>538</v>
      </c>
      <c r="D201" t="s">
        <v>539</v>
      </c>
      <c r="E201" t="s">
        <v>258</v>
      </c>
      <c r="F201">
        <v>12.786</v>
      </c>
      <c r="G201" t="s">
        <v>370</v>
      </c>
      <c r="H201" t="s">
        <v>57</v>
      </c>
      <c r="I201" s="38">
        <v>2201</v>
      </c>
      <c r="J201" s="39">
        <v>181897</v>
      </c>
      <c r="K201" s="8">
        <v>1.2</v>
      </c>
      <c r="L201" s="8">
        <v>1</v>
      </c>
      <c r="M201" s="8">
        <v>1.2</v>
      </c>
      <c r="N201" s="36">
        <v>0.42699999999999999</v>
      </c>
      <c r="O201" s="36">
        <v>4.1689999999999996</v>
      </c>
      <c r="P201" s="36">
        <v>6.1879999999999997</v>
      </c>
      <c r="Q201" s="36">
        <v>4597.1949999999997</v>
      </c>
      <c r="R201" s="37">
        <v>0</v>
      </c>
      <c r="S201" s="36">
        <v>4597.1949999999997</v>
      </c>
      <c r="T201" s="36">
        <f t="shared" si="15"/>
        <v>8388.3620520000004</v>
      </c>
      <c r="U201" s="36">
        <f t="shared" si="18"/>
        <v>1895.8214825</v>
      </c>
      <c r="V201" s="36">
        <f t="shared" si="16"/>
        <v>1350.6943632</v>
      </c>
      <c r="W201" s="36">
        <f t="shared" si="17"/>
        <v>22985.974999999999</v>
      </c>
      <c r="X201" s="36">
        <f t="shared" si="19"/>
        <v>34620.852897699995</v>
      </c>
      <c r="Y201" t="s">
        <v>58</v>
      </c>
    </row>
    <row r="202" spans="1:25" ht="14.4" x14ac:dyDescent="0.3">
      <c r="A202">
        <v>2017</v>
      </c>
      <c r="B202">
        <v>4803700</v>
      </c>
      <c r="C202" t="s">
        <v>538</v>
      </c>
      <c r="D202" t="s">
        <v>540</v>
      </c>
      <c r="E202" t="s">
        <v>258</v>
      </c>
      <c r="F202">
        <v>60.884999999999998</v>
      </c>
      <c r="G202" t="s">
        <v>370</v>
      </c>
      <c r="H202" t="s">
        <v>57</v>
      </c>
      <c r="I202" s="38">
        <v>2201</v>
      </c>
      <c r="J202" s="39">
        <v>181897</v>
      </c>
      <c r="K202" s="8">
        <v>1.2</v>
      </c>
      <c r="L202" s="8">
        <v>1</v>
      </c>
      <c r="M202" s="8">
        <v>1.2</v>
      </c>
      <c r="N202" s="36">
        <v>1.4999999999999999E-2</v>
      </c>
      <c r="O202" s="36">
        <v>1.0449999999999999</v>
      </c>
      <c r="P202" s="36">
        <v>0.57999999999999996</v>
      </c>
      <c r="Q202" s="36">
        <v>229.58799999999999</v>
      </c>
      <c r="R202" s="37">
        <v>0</v>
      </c>
      <c r="S202" s="36">
        <v>229.58799999999999</v>
      </c>
      <c r="T202" s="36">
        <f t="shared" si="15"/>
        <v>294.67313999999999</v>
      </c>
      <c r="U202" s="36">
        <f t="shared" si="18"/>
        <v>475.20591250000001</v>
      </c>
      <c r="V202" s="36">
        <f t="shared" si="16"/>
        <v>126.60031199999999</v>
      </c>
      <c r="W202" s="36">
        <f t="shared" si="17"/>
        <v>1147.94</v>
      </c>
      <c r="X202" s="36">
        <f t="shared" si="19"/>
        <v>2044.4193645</v>
      </c>
      <c r="Y202" t="s">
        <v>58</v>
      </c>
    </row>
    <row r="203" spans="1:25" ht="14.4" x14ac:dyDescent="0.3">
      <c r="A203">
        <v>2017</v>
      </c>
      <c r="B203">
        <v>4803700</v>
      </c>
      <c r="C203" t="s">
        <v>538</v>
      </c>
      <c r="D203" t="s">
        <v>541</v>
      </c>
      <c r="E203" t="s">
        <v>258</v>
      </c>
      <c r="F203">
        <v>60.884999999999998</v>
      </c>
      <c r="G203" t="s">
        <v>370</v>
      </c>
      <c r="H203" t="s">
        <v>57</v>
      </c>
      <c r="I203" s="38">
        <v>2201</v>
      </c>
      <c r="J203" s="39">
        <v>181897</v>
      </c>
      <c r="K203" s="8">
        <v>1.2</v>
      </c>
      <c r="L203" s="8">
        <v>1</v>
      </c>
      <c r="M203" s="8">
        <v>1.2</v>
      </c>
      <c r="N203" s="36">
        <v>1.4E-2</v>
      </c>
      <c r="O203" s="36">
        <v>1.2470000000000001</v>
      </c>
      <c r="P203" s="36">
        <v>0.69299999999999995</v>
      </c>
      <c r="Q203" s="36">
        <v>612.43299999999999</v>
      </c>
      <c r="R203" s="37">
        <v>0</v>
      </c>
      <c r="S203" s="36">
        <v>612.43299999999999</v>
      </c>
      <c r="T203" s="36">
        <f t="shared" si="15"/>
        <v>275.02826400000004</v>
      </c>
      <c r="U203" s="36">
        <f t="shared" si="18"/>
        <v>567.06389750000017</v>
      </c>
      <c r="V203" s="36">
        <f t="shared" si="16"/>
        <v>151.26554519999999</v>
      </c>
      <c r="W203" s="36">
        <f t="shared" si="17"/>
        <v>3062.165</v>
      </c>
      <c r="X203" s="36">
        <f t="shared" si="19"/>
        <v>4055.5227067000001</v>
      </c>
      <c r="Y203" t="s">
        <v>58</v>
      </c>
    </row>
    <row r="204" spans="1:25" ht="14.4" x14ac:dyDescent="0.3">
      <c r="A204">
        <v>2017</v>
      </c>
      <c r="B204">
        <v>4803700</v>
      </c>
      <c r="C204" t="s">
        <v>538</v>
      </c>
      <c r="D204" t="s">
        <v>542</v>
      </c>
      <c r="E204" t="s">
        <v>258</v>
      </c>
      <c r="F204">
        <v>60.884999999999998</v>
      </c>
      <c r="G204" t="s">
        <v>370</v>
      </c>
      <c r="H204" t="s">
        <v>57</v>
      </c>
      <c r="I204" s="38">
        <v>2201</v>
      </c>
      <c r="J204" s="39">
        <v>181897</v>
      </c>
      <c r="K204" s="8">
        <v>1.2</v>
      </c>
      <c r="L204" s="8">
        <v>1</v>
      </c>
      <c r="M204" s="8">
        <v>1.2</v>
      </c>
      <c r="N204" s="36">
        <v>1.7999999999999999E-2</v>
      </c>
      <c r="O204" s="36">
        <v>1.552</v>
      </c>
      <c r="P204" s="36">
        <v>0.86199999999999999</v>
      </c>
      <c r="Q204" s="36">
        <v>857.40700000000004</v>
      </c>
      <c r="R204" s="37">
        <v>0</v>
      </c>
      <c r="S204" s="36">
        <v>857.40700000000004</v>
      </c>
      <c r="T204" s="36">
        <f t="shared" si="15"/>
        <v>353.60776799999996</v>
      </c>
      <c r="U204" s="36">
        <f t="shared" si="18"/>
        <v>705.76036000000011</v>
      </c>
      <c r="V204" s="36">
        <f t="shared" si="16"/>
        <v>188.15425679999998</v>
      </c>
      <c r="W204" s="36">
        <f t="shared" si="17"/>
        <v>4287.0349999999999</v>
      </c>
      <c r="X204" s="36">
        <f t="shared" si="19"/>
        <v>5534.5573848000004</v>
      </c>
      <c r="Y204" t="s">
        <v>58</v>
      </c>
    </row>
    <row r="205" spans="1:25" ht="14.4" x14ac:dyDescent="0.3">
      <c r="A205">
        <v>2017</v>
      </c>
      <c r="B205">
        <v>4803700</v>
      </c>
      <c r="C205" t="s">
        <v>538</v>
      </c>
      <c r="D205" t="s">
        <v>543</v>
      </c>
      <c r="E205" t="s">
        <v>265</v>
      </c>
      <c r="F205">
        <v>33.118000000000002</v>
      </c>
      <c r="G205" t="s">
        <v>370</v>
      </c>
      <c r="H205" t="s">
        <v>57</v>
      </c>
      <c r="I205" s="38">
        <v>2201</v>
      </c>
      <c r="J205" s="39">
        <v>181897</v>
      </c>
      <c r="K205" s="8">
        <v>1.2</v>
      </c>
      <c r="L205" s="8">
        <v>1</v>
      </c>
      <c r="M205" s="8">
        <v>1.2</v>
      </c>
      <c r="N205" s="36">
        <v>1.871</v>
      </c>
      <c r="O205" s="36">
        <v>24.885000000000002</v>
      </c>
      <c r="P205" s="36">
        <v>3.0830000000000002</v>
      </c>
      <c r="Q205" s="36">
        <v>29620.153999999999</v>
      </c>
      <c r="R205" s="37">
        <v>0</v>
      </c>
      <c r="S205" s="36">
        <v>29620.153999999999</v>
      </c>
      <c r="T205" s="36">
        <f t="shared" si="15"/>
        <v>36755.562996000001</v>
      </c>
      <c r="U205" s="36">
        <f t="shared" si="18"/>
        <v>11316.267112500002</v>
      </c>
      <c r="V205" s="36">
        <f t="shared" si="16"/>
        <v>672.94614120000006</v>
      </c>
      <c r="W205" s="36">
        <f t="shared" si="17"/>
        <v>148100.76999999999</v>
      </c>
      <c r="X205" s="36">
        <f t="shared" si="19"/>
        <v>196845.54624969998</v>
      </c>
      <c r="Y205" t="s">
        <v>58</v>
      </c>
    </row>
    <row r="206" spans="1:25" ht="14.4" x14ac:dyDescent="0.3">
      <c r="A206">
        <v>2017</v>
      </c>
      <c r="B206">
        <v>4803700</v>
      </c>
      <c r="C206" t="s">
        <v>538</v>
      </c>
      <c r="D206" t="s">
        <v>544</v>
      </c>
      <c r="E206" t="s">
        <v>265</v>
      </c>
      <c r="F206">
        <v>33.118000000000002</v>
      </c>
      <c r="G206" t="s">
        <v>370</v>
      </c>
      <c r="H206" t="s">
        <v>57</v>
      </c>
      <c r="I206" s="38">
        <v>2201</v>
      </c>
      <c r="J206" s="39">
        <v>181897</v>
      </c>
      <c r="K206" s="8">
        <v>1.2</v>
      </c>
      <c r="L206" s="8">
        <v>1</v>
      </c>
      <c r="M206" s="8">
        <v>1.2</v>
      </c>
      <c r="N206" s="36">
        <v>1.323</v>
      </c>
      <c r="O206" s="36">
        <v>8.6669999999999998</v>
      </c>
      <c r="P206" s="36">
        <v>12.843999999999999</v>
      </c>
      <c r="Q206" s="36">
        <v>7758.6769999999997</v>
      </c>
      <c r="R206" s="37">
        <v>0</v>
      </c>
      <c r="S206" s="36">
        <v>7758.6769999999997</v>
      </c>
      <c r="T206" s="36">
        <f t="shared" si="15"/>
        <v>25990.170947999999</v>
      </c>
      <c r="U206" s="36">
        <f t="shared" si="18"/>
        <v>3941.2532475000003</v>
      </c>
      <c r="V206" s="36">
        <f t="shared" si="16"/>
        <v>2803.5420815999996</v>
      </c>
      <c r="W206" s="36">
        <f t="shared" si="17"/>
        <v>38793.384999999995</v>
      </c>
      <c r="X206" s="36">
        <f t="shared" si="19"/>
        <v>71528.351277099995</v>
      </c>
      <c r="Y206" t="s">
        <v>58</v>
      </c>
    </row>
    <row r="207" spans="1:25" ht="14.4" x14ac:dyDescent="0.3">
      <c r="A207">
        <v>2017</v>
      </c>
      <c r="B207">
        <v>4803700</v>
      </c>
      <c r="C207" t="s">
        <v>538</v>
      </c>
      <c r="D207" t="s">
        <v>545</v>
      </c>
      <c r="E207" t="s">
        <v>258</v>
      </c>
      <c r="F207">
        <v>1.2390000000000001</v>
      </c>
      <c r="G207" t="s">
        <v>370</v>
      </c>
      <c r="H207" t="s">
        <v>57</v>
      </c>
      <c r="I207" s="38">
        <v>2201</v>
      </c>
      <c r="J207" s="39">
        <v>181897</v>
      </c>
      <c r="K207" s="8">
        <v>1.2</v>
      </c>
      <c r="L207" s="8">
        <v>1</v>
      </c>
      <c r="M207" s="8">
        <v>1.2</v>
      </c>
      <c r="N207" s="36">
        <v>0</v>
      </c>
      <c r="O207" s="36">
        <v>0</v>
      </c>
      <c r="P207" s="36">
        <v>0</v>
      </c>
      <c r="Q207" s="36">
        <v>0</v>
      </c>
      <c r="R207" s="37">
        <v>0</v>
      </c>
      <c r="S207" s="36">
        <v>0</v>
      </c>
      <c r="T207" s="36">
        <f t="shared" si="15"/>
        <v>0</v>
      </c>
      <c r="U207" s="36">
        <f t="shared" si="18"/>
        <v>0</v>
      </c>
      <c r="V207" s="36">
        <f t="shared" si="16"/>
        <v>0</v>
      </c>
      <c r="W207" s="36">
        <f t="shared" si="17"/>
        <v>0</v>
      </c>
      <c r="X207" s="36">
        <f t="shared" si="19"/>
        <v>0</v>
      </c>
      <c r="Y207" t="s">
        <v>58</v>
      </c>
    </row>
    <row r="208" spans="1:25" ht="14.4" x14ac:dyDescent="0.3">
      <c r="A208">
        <v>2017</v>
      </c>
      <c r="B208">
        <v>4803700</v>
      </c>
      <c r="C208" t="s">
        <v>538</v>
      </c>
      <c r="D208" t="s">
        <v>546</v>
      </c>
      <c r="E208" t="s">
        <v>265</v>
      </c>
      <c r="F208">
        <v>1.2390000000000001</v>
      </c>
      <c r="G208" t="s">
        <v>370</v>
      </c>
      <c r="H208" t="s">
        <v>57</v>
      </c>
      <c r="I208" s="38">
        <v>2201</v>
      </c>
      <c r="J208" s="39">
        <v>181897</v>
      </c>
      <c r="K208" s="8">
        <v>1.2</v>
      </c>
      <c r="L208" s="8">
        <v>1</v>
      </c>
      <c r="M208" s="8">
        <v>1.2</v>
      </c>
      <c r="N208" s="36">
        <v>0.26900000000000002</v>
      </c>
      <c r="O208" s="36">
        <v>3.585</v>
      </c>
      <c r="P208" s="36">
        <v>0.44400000000000001</v>
      </c>
      <c r="Q208" s="36">
        <v>4268.2759999999998</v>
      </c>
      <c r="R208" s="37">
        <v>0</v>
      </c>
      <c r="S208" s="36">
        <v>4268.2759999999998</v>
      </c>
      <c r="T208" s="36">
        <f t="shared" si="15"/>
        <v>5284.4716440000002</v>
      </c>
      <c r="U208" s="36">
        <f t="shared" si="18"/>
        <v>1630.2518625000002</v>
      </c>
      <c r="V208" s="36">
        <f t="shared" si="16"/>
        <v>96.914721599999993</v>
      </c>
      <c r="W208" s="36">
        <f t="shared" si="17"/>
        <v>21341.379999999997</v>
      </c>
      <c r="X208" s="36">
        <f t="shared" si="19"/>
        <v>28353.018228099998</v>
      </c>
      <c r="Y208" t="s">
        <v>58</v>
      </c>
    </row>
    <row r="209" spans="1:25" ht="14.4" x14ac:dyDescent="0.3">
      <c r="A209">
        <v>2017</v>
      </c>
      <c r="B209">
        <v>4803700</v>
      </c>
      <c r="C209" t="s">
        <v>538</v>
      </c>
      <c r="D209" t="s">
        <v>547</v>
      </c>
      <c r="E209" t="s">
        <v>258</v>
      </c>
      <c r="F209">
        <v>3.12</v>
      </c>
      <c r="G209" t="s">
        <v>370</v>
      </c>
      <c r="H209" t="s">
        <v>57</v>
      </c>
      <c r="I209" s="38">
        <v>2201</v>
      </c>
      <c r="J209" s="39">
        <v>181897</v>
      </c>
      <c r="K209" s="8">
        <v>1.2</v>
      </c>
      <c r="L209" s="8">
        <v>1</v>
      </c>
      <c r="M209" s="8">
        <v>1.2</v>
      </c>
      <c r="N209" s="36">
        <v>0</v>
      </c>
      <c r="O209" s="36">
        <v>0</v>
      </c>
      <c r="P209" s="36">
        <v>0</v>
      </c>
      <c r="Q209" s="36">
        <v>0</v>
      </c>
      <c r="R209" s="37">
        <v>0</v>
      </c>
      <c r="S209" s="36">
        <v>0</v>
      </c>
      <c r="T209" s="36">
        <f t="shared" si="15"/>
        <v>0</v>
      </c>
      <c r="U209" s="36">
        <f t="shared" si="18"/>
        <v>0</v>
      </c>
      <c r="V209" s="36">
        <f t="shared" si="16"/>
        <v>0</v>
      </c>
      <c r="W209" s="36">
        <f t="shared" si="17"/>
        <v>0</v>
      </c>
      <c r="X209" s="36">
        <f t="shared" si="19"/>
        <v>0</v>
      </c>
      <c r="Y209" t="s">
        <v>58</v>
      </c>
    </row>
    <row r="210" spans="1:25" ht="14.4" x14ac:dyDescent="0.3">
      <c r="A210">
        <v>2017</v>
      </c>
      <c r="B210">
        <v>4917485</v>
      </c>
      <c r="C210" t="s">
        <v>548</v>
      </c>
      <c r="D210" t="s">
        <v>549</v>
      </c>
      <c r="E210" t="s">
        <v>321</v>
      </c>
      <c r="F210">
        <v>941.16899999999998</v>
      </c>
      <c r="G210" t="s">
        <v>241</v>
      </c>
      <c r="H210" t="s">
        <v>408</v>
      </c>
      <c r="I210">
        <v>5105</v>
      </c>
      <c r="J210">
        <v>18484</v>
      </c>
      <c r="K210">
        <v>1.2</v>
      </c>
      <c r="L210">
        <v>1</v>
      </c>
      <c r="M210">
        <v>1.2</v>
      </c>
      <c r="N210" s="36">
        <v>47.712000000000003</v>
      </c>
      <c r="O210" s="36">
        <v>1971.761</v>
      </c>
      <c r="P210" s="36">
        <v>1753.3810000000001</v>
      </c>
      <c r="Q210" s="36">
        <v>1475508.6869999999</v>
      </c>
      <c r="R210" s="37">
        <v>0</v>
      </c>
      <c r="S210" s="36">
        <v>1475508.6869999999</v>
      </c>
      <c r="T210" s="36">
        <f t="shared" si="15"/>
        <v>95246.129664000007</v>
      </c>
      <c r="U210" s="36">
        <f t="shared" si="18"/>
        <v>91115.075810000009</v>
      </c>
      <c r="V210" s="36">
        <f t="shared" si="16"/>
        <v>38891.393284800004</v>
      </c>
      <c r="W210" s="36">
        <f t="shared" si="17"/>
        <v>7377543.4349999996</v>
      </c>
      <c r="X210" s="36">
        <f t="shared" si="19"/>
        <v>7602796.0337587995</v>
      </c>
      <c r="Y210" t="s">
        <v>61</v>
      </c>
    </row>
    <row r="211" spans="1:25" ht="14.4" x14ac:dyDescent="0.3">
      <c r="A211">
        <v>2017</v>
      </c>
      <c r="B211">
        <v>5440464</v>
      </c>
      <c r="C211" t="s">
        <v>550</v>
      </c>
      <c r="D211" t="s">
        <v>551</v>
      </c>
      <c r="E211" t="s">
        <v>265</v>
      </c>
      <c r="F211">
        <v>103.64400000000001</v>
      </c>
      <c r="G211" t="s">
        <v>241</v>
      </c>
      <c r="H211" t="s">
        <v>73</v>
      </c>
      <c r="I211">
        <v>12101</v>
      </c>
      <c r="J211">
        <v>129263</v>
      </c>
      <c r="K211">
        <v>1</v>
      </c>
      <c r="L211">
        <v>1</v>
      </c>
      <c r="M211">
        <v>1</v>
      </c>
      <c r="N211" s="36">
        <v>0</v>
      </c>
      <c r="O211" s="36">
        <v>0.24299999999999999</v>
      </c>
      <c r="P211" s="36">
        <v>0</v>
      </c>
      <c r="Q211" s="36">
        <v>0</v>
      </c>
      <c r="R211" s="37">
        <v>0</v>
      </c>
      <c r="S211" s="36">
        <v>0</v>
      </c>
      <c r="T211" s="36">
        <f t="shared" si="15"/>
        <v>0</v>
      </c>
      <c r="U211" s="36">
        <f t="shared" si="18"/>
        <v>78.527272500000009</v>
      </c>
      <c r="V211" s="36">
        <f t="shared" si="16"/>
        <v>0</v>
      </c>
      <c r="W211" s="36">
        <f t="shared" si="17"/>
        <v>0</v>
      </c>
      <c r="X211" s="36">
        <f t="shared" si="19"/>
        <v>78.527272500000009</v>
      </c>
      <c r="Y211" t="s">
        <v>2640</v>
      </c>
    </row>
    <row r="212" spans="1:25" ht="14.4" x14ac:dyDescent="0.3">
      <c r="A212">
        <v>2017</v>
      </c>
      <c r="B212">
        <v>5440464</v>
      </c>
      <c r="C212" t="s">
        <v>550</v>
      </c>
      <c r="D212" t="s">
        <v>552</v>
      </c>
      <c r="E212" t="s">
        <v>265</v>
      </c>
      <c r="F212">
        <v>40.676000000000002</v>
      </c>
      <c r="G212" t="s">
        <v>241</v>
      </c>
      <c r="H212" t="s">
        <v>73</v>
      </c>
      <c r="I212">
        <v>12101</v>
      </c>
      <c r="J212">
        <v>129263</v>
      </c>
      <c r="K212">
        <v>1</v>
      </c>
      <c r="L212">
        <v>1</v>
      </c>
      <c r="M212">
        <v>1</v>
      </c>
      <c r="N212" s="36">
        <v>0.82</v>
      </c>
      <c r="O212" s="36">
        <v>39.838999999999999</v>
      </c>
      <c r="P212" s="36">
        <v>1.6180000000000001</v>
      </c>
      <c r="Q212" s="36">
        <v>13727.528</v>
      </c>
      <c r="R212" s="37">
        <v>0</v>
      </c>
      <c r="S212" s="36">
        <v>13727.528</v>
      </c>
      <c r="T212" s="36">
        <f t="shared" si="15"/>
        <v>9539.6094000000012</v>
      </c>
      <c r="U212" s="36">
        <f t="shared" si="18"/>
        <v>12874.2716425</v>
      </c>
      <c r="V212" s="36">
        <f t="shared" si="16"/>
        <v>209.14753400000004</v>
      </c>
      <c r="W212" s="36">
        <f t="shared" si="17"/>
        <v>68637.64</v>
      </c>
      <c r="X212" s="36">
        <f t="shared" si="19"/>
        <v>91260.6685765</v>
      </c>
      <c r="Y212" t="s">
        <v>2640</v>
      </c>
    </row>
    <row r="213" spans="1:25" ht="14.4" x14ac:dyDescent="0.3">
      <c r="A213">
        <v>2017</v>
      </c>
      <c r="B213">
        <v>5440464</v>
      </c>
      <c r="C213" t="s">
        <v>550</v>
      </c>
      <c r="D213" t="s">
        <v>553</v>
      </c>
      <c r="E213" t="s">
        <v>265</v>
      </c>
      <c r="F213">
        <v>47.259</v>
      </c>
      <c r="G213" t="s">
        <v>241</v>
      </c>
      <c r="H213" t="s">
        <v>73</v>
      </c>
      <c r="I213">
        <v>12101</v>
      </c>
      <c r="J213">
        <v>129263</v>
      </c>
      <c r="K213">
        <v>1</v>
      </c>
      <c r="L213">
        <v>1</v>
      </c>
      <c r="M213">
        <v>1</v>
      </c>
      <c r="N213" s="36">
        <v>2.847</v>
      </c>
      <c r="O213" s="36">
        <v>138.25200000000001</v>
      </c>
      <c r="P213" s="36">
        <v>5.6180000000000003</v>
      </c>
      <c r="Q213" s="36">
        <v>47637.447999999997</v>
      </c>
      <c r="R213" s="37">
        <v>0</v>
      </c>
      <c r="S213" s="36">
        <v>47637.447999999997</v>
      </c>
      <c r="T213" s="36">
        <f t="shared" si="15"/>
        <v>33121.058490000003</v>
      </c>
      <c r="U213" s="36">
        <f t="shared" si="18"/>
        <v>44677.170690000006</v>
      </c>
      <c r="V213" s="36">
        <f t="shared" si="16"/>
        <v>726.19953400000009</v>
      </c>
      <c r="W213" s="36">
        <f t="shared" si="17"/>
        <v>238187.24</v>
      </c>
      <c r="X213" s="36">
        <f t="shared" si="19"/>
        <v>316711.66871400003</v>
      </c>
      <c r="Y213" t="s">
        <v>2640</v>
      </c>
    </row>
    <row r="214" spans="1:25" ht="14.4" x14ac:dyDescent="0.3">
      <c r="A214">
        <v>2017</v>
      </c>
      <c r="B214">
        <v>5440464</v>
      </c>
      <c r="C214" t="s">
        <v>550</v>
      </c>
      <c r="D214" t="s">
        <v>554</v>
      </c>
      <c r="E214" t="s">
        <v>265</v>
      </c>
      <c r="F214">
        <v>41.96</v>
      </c>
      <c r="G214" t="s">
        <v>241</v>
      </c>
      <c r="H214" t="s">
        <v>73</v>
      </c>
      <c r="I214">
        <v>12101</v>
      </c>
      <c r="J214">
        <v>129263</v>
      </c>
      <c r="K214">
        <v>1</v>
      </c>
      <c r="L214">
        <v>1</v>
      </c>
      <c r="M214">
        <v>1</v>
      </c>
      <c r="N214" s="36">
        <v>0.80700000000000005</v>
      </c>
      <c r="O214" s="36">
        <v>39.177999999999997</v>
      </c>
      <c r="P214" s="36">
        <v>1.5920000000000001</v>
      </c>
      <c r="Q214" s="36">
        <v>13499.817999999999</v>
      </c>
      <c r="R214" s="37">
        <v>0</v>
      </c>
      <c r="S214" s="36">
        <v>13499.817999999999</v>
      </c>
      <c r="T214" s="36">
        <f t="shared" si="15"/>
        <v>9388.3716900000018</v>
      </c>
      <c r="U214" s="36">
        <f t="shared" si="18"/>
        <v>12660.664535</v>
      </c>
      <c r="V214" s="36">
        <f t="shared" si="16"/>
        <v>205.78669600000001</v>
      </c>
      <c r="W214" s="36">
        <f t="shared" si="17"/>
        <v>67499.09</v>
      </c>
      <c r="X214" s="36">
        <f t="shared" si="19"/>
        <v>89753.912920999996</v>
      </c>
      <c r="Y214" t="s">
        <v>2640</v>
      </c>
    </row>
    <row r="215" spans="1:25" ht="14.4" x14ac:dyDescent="0.3">
      <c r="A215">
        <v>2017</v>
      </c>
      <c r="B215">
        <v>5440464</v>
      </c>
      <c r="C215" t="s">
        <v>550</v>
      </c>
      <c r="D215" t="s">
        <v>555</v>
      </c>
      <c r="E215" t="s">
        <v>265</v>
      </c>
      <c r="F215">
        <v>49.588000000000001</v>
      </c>
      <c r="G215" t="s">
        <v>241</v>
      </c>
      <c r="H215" t="s">
        <v>73</v>
      </c>
      <c r="I215">
        <v>12101</v>
      </c>
      <c r="J215">
        <v>129263</v>
      </c>
      <c r="K215">
        <v>1</v>
      </c>
      <c r="L215">
        <v>1</v>
      </c>
      <c r="M215">
        <v>1</v>
      </c>
      <c r="N215" s="36">
        <v>2.9580000000000002</v>
      </c>
      <c r="O215" s="36">
        <v>143.624</v>
      </c>
      <c r="P215" s="36">
        <v>5.8360000000000003</v>
      </c>
      <c r="Q215" s="36">
        <v>49488.411</v>
      </c>
      <c r="R215" s="37">
        <v>0</v>
      </c>
      <c r="S215" s="36">
        <v>49488.411</v>
      </c>
      <c r="T215" s="36">
        <f t="shared" si="15"/>
        <v>34412.395860000004</v>
      </c>
      <c r="U215" s="36">
        <f t="shared" si="18"/>
        <v>46413.172780000001</v>
      </c>
      <c r="V215" s="36">
        <f t="shared" si="16"/>
        <v>754.37886800000012</v>
      </c>
      <c r="W215" s="36">
        <f t="shared" si="17"/>
        <v>247442.05499999999</v>
      </c>
      <c r="X215" s="36">
        <f t="shared" si="19"/>
        <v>329022.00250800001</v>
      </c>
      <c r="Y215" t="s">
        <v>2640</v>
      </c>
    </row>
    <row r="216" spans="1:25" ht="14.4" x14ac:dyDescent="0.3">
      <c r="A216">
        <v>2017</v>
      </c>
      <c r="B216">
        <v>5441369</v>
      </c>
      <c r="C216" t="s">
        <v>556</v>
      </c>
      <c r="D216" t="s">
        <v>557</v>
      </c>
      <c r="E216" t="s">
        <v>321</v>
      </c>
      <c r="F216">
        <v>389.87900000000002</v>
      </c>
      <c r="G216" t="s">
        <v>241</v>
      </c>
      <c r="H216" t="s">
        <v>558</v>
      </c>
      <c r="I216">
        <v>2301</v>
      </c>
      <c r="J216">
        <v>27996</v>
      </c>
      <c r="K216">
        <v>1.2</v>
      </c>
      <c r="L216">
        <v>1</v>
      </c>
      <c r="M216">
        <v>1</v>
      </c>
      <c r="N216" s="36">
        <v>39.628</v>
      </c>
      <c r="O216" s="36">
        <v>1207.7550000000001</v>
      </c>
      <c r="P216" s="36">
        <v>961.88900000000001</v>
      </c>
      <c r="Q216" s="36">
        <v>871449.23400000005</v>
      </c>
      <c r="R216" s="37">
        <v>0</v>
      </c>
      <c r="S216" s="36">
        <v>871449.23400000005</v>
      </c>
      <c r="T216" s="36">
        <f t="shared" si="15"/>
        <v>119817.95270400001</v>
      </c>
      <c r="U216" s="36">
        <f t="shared" si="18"/>
        <v>84530.772450000019</v>
      </c>
      <c r="V216" s="36">
        <f t="shared" si="16"/>
        <v>26929.044444000006</v>
      </c>
      <c r="W216" s="36">
        <f t="shared" si="17"/>
        <v>4357246.17</v>
      </c>
      <c r="X216" s="36">
        <f t="shared" si="19"/>
        <v>4588523.9395979997</v>
      </c>
      <c r="Y216" t="s">
        <v>58</v>
      </c>
    </row>
    <row r="217" spans="1:25" ht="14.4" x14ac:dyDescent="0.3">
      <c r="A217">
        <v>2017</v>
      </c>
      <c r="B217">
        <v>5441369</v>
      </c>
      <c r="C217" t="s">
        <v>556</v>
      </c>
      <c r="D217" t="s">
        <v>559</v>
      </c>
      <c r="E217" t="s">
        <v>321</v>
      </c>
      <c r="F217">
        <v>393.41300000000001</v>
      </c>
      <c r="G217" t="s">
        <v>241</v>
      </c>
      <c r="H217" t="s">
        <v>558</v>
      </c>
      <c r="I217">
        <v>2301</v>
      </c>
      <c r="J217">
        <v>27996</v>
      </c>
      <c r="K217">
        <v>1.2</v>
      </c>
      <c r="L217">
        <v>1</v>
      </c>
      <c r="M217">
        <v>1</v>
      </c>
      <c r="N217" s="36">
        <v>16.695</v>
      </c>
      <c r="O217" s="36">
        <v>1289.0409999999999</v>
      </c>
      <c r="P217" s="36">
        <v>984.74599999999998</v>
      </c>
      <c r="Q217" s="36">
        <v>835540.48400000005</v>
      </c>
      <c r="R217" s="37">
        <v>0</v>
      </c>
      <c r="S217" s="36">
        <v>835540.48400000005</v>
      </c>
      <c r="T217" s="36">
        <f t="shared" si="15"/>
        <v>50478.467760000007</v>
      </c>
      <c r="U217" s="36">
        <f t="shared" si="18"/>
        <v>90219.979590000003</v>
      </c>
      <c r="V217" s="36">
        <f t="shared" si="16"/>
        <v>27568.949016000006</v>
      </c>
      <c r="W217" s="36">
        <f t="shared" si="17"/>
        <v>4177702.4200000004</v>
      </c>
      <c r="X217" s="36">
        <f t="shared" si="19"/>
        <v>4345969.8163660001</v>
      </c>
      <c r="Y217" t="s">
        <v>58</v>
      </c>
    </row>
    <row r="218" spans="1:25" ht="14.4" x14ac:dyDescent="0.3">
      <c r="A218">
        <v>2017</v>
      </c>
      <c r="B218">
        <v>5441703</v>
      </c>
      <c r="C218" t="s">
        <v>560</v>
      </c>
      <c r="D218" t="s">
        <v>561</v>
      </c>
      <c r="E218" t="s">
        <v>321</v>
      </c>
      <c r="F218">
        <v>15.754</v>
      </c>
      <c r="G218" t="s">
        <v>270</v>
      </c>
      <c r="H218" t="s">
        <v>562</v>
      </c>
      <c r="I218">
        <v>6114</v>
      </c>
      <c r="J218">
        <v>13408</v>
      </c>
      <c r="K218">
        <v>1.2</v>
      </c>
      <c r="L218">
        <v>1</v>
      </c>
      <c r="M218">
        <v>1</v>
      </c>
      <c r="N218" s="36">
        <v>0.10299999999999999</v>
      </c>
      <c r="O218" s="36">
        <v>15.787000000000001</v>
      </c>
      <c r="P218" s="36">
        <v>28.905999999999999</v>
      </c>
      <c r="Q218" s="36">
        <v>7835.7219999999998</v>
      </c>
      <c r="R218" s="37">
        <v>0</v>
      </c>
      <c r="S218" s="36">
        <v>7835.7219999999998</v>
      </c>
      <c r="T218" s="36">
        <f t="shared" si="15"/>
        <v>149.15059199999999</v>
      </c>
      <c r="U218" s="36">
        <f t="shared" si="18"/>
        <v>529.18024000000003</v>
      </c>
      <c r="V218" s="36">
        <f t="shared" si="16"/>
        <v>387.57164800000004</v>
      </c>
      <c r="W218" s="36">
        <f t="shared" si="17"/>
        <v>39178.61</v>
      </c>
      <c r="X218" s="36">
        <f t="shared" si="19"/>
        <v>40244.512479999998</v>
      </c>
      <c r="Y218" t="s">
        <v>2631</v>
      </c>
    </row>
    <row r="219" spans="1:25" ht="14.4" x14ac:dyDescent="0.3">
      <c r="A219">
        <v>2017</v>
      </c>
      <c r="B219">
        <v>5441703</v>
      </c>
      <c r="C219" t="s">
        <v>560</v>
      </c>
      <c r="D219" t="s">
        <v>563</v>
      </c>
      <c r="E219" t="s">
        <v>265</v>
      </c>
      <c r="F219">
        <v>10.448</v>
      </c>
      <c r="G219" t="s">
        <v>270</v>
      </c>
      <c r="H219" t="s">
        <v>562</v>
      </c>
      <c r="I219">
        <v>6114</v>
      </c>
      <c r="J219">
        <v>13408</v>
      </c>
      <c r="K219">
        <v>1.2</v>
      </c>
      <c r="L219">
        <v>1</v>
      </c>
      <c r="M219">
        <v>1</v>
      </c>
      <c r="N219" s="36">
        <v>0.129</v>
      </c>
      <c r="O219" s="36">
        <v>2.4060000000000001</v>
      </c>
      <c r="P219" s="36">
        <v>0</v>
      </c>
      <c r="Q219" s="36">
        <v>2494.7779999999998</v>
      </c>
      <c r="R219" s="37">
        <v>0</v>
      </c>
      <c r="S219" s="36">
        <v>2494.7779999999998</v>
      </c>
      <c r="T219" s="36">
        <f t="shared" si="15"/>
        <v>186.80025600000002</v>
      </c>
      <c r="U219" s="36">
        <f t="shared" si="18"/>
        <v>80.649120000000011</v>
      </c>
      <c r="V219" s="36">
        <f t="shared" si="16"/>
        <v>0</v>
      </c>
      <c r="W219" s="36">
        <f t="shared" si="17"/>
        <v>12473.89</v>
      </c>
      <c r="X219" s="36">
        <f t="shared" si="19"/>
        <v>12741.339376</v>
      </c>
      <c r="Y219" t="s">
        <v>2631</v>
      </c>
    </row>
    <row r="220" spans="1:25" ht="14.4" x14ac:dyDescent="0.3">
      <c r="A220">
        <v>2017</v>
      </c>
      <c r="B220">
        <v>5441703</v>
      </c>
      <c r="C220" t="s">
        <v>560</v>
      </c>
      <c r="D220" t="s">
        <v>564</v>
      </c>
      <c r="E220" t="s">
        <v>265</v>
      </c>
      <c r="F220">
        <v>18.474</v>
      </c>
      <c r="G220" t="s">
        <v>270</v>
      </c>
      <c r="H220" t="s">
        <v>562</v>
      </c>
      <c r="I220">
        <v>6114</v>
      </c>
      <c r="J220">
        <v>13408</v>
      </c>
      <c r="K220">
        <v>1.2</v>
      </c>
      <c r="L220">
        <v>1</v>
      </c>
      <c r="M220">
        <v>1</v>
      </c>
      <c r="N220" s="36">
        <v>0.182</v>
      </c>
      <c r="O220" s="36">
        <v>3.3820000000000001</v>
      </c>
      <c r="P220" s="36">
        <v>0</v>
      </c>
      <c r="Q220" s="36">
        <v>3506.74</v>
      </c>
      <c r="R220" s="37">
        <v>0</v>
      </c>
      <c r="S220" s="36">
        <v>3506.74</v>
      </c>
      <c r="T220" s="36">
        <f t="shared" si="15"/>
        <v>263.54764799999998</v>
      </c>
      <c r="U220" s="36">
        <f t="shared" si="18"/>
        <v>113.36464000000001</v>
      </c>
      <c r="V220" s="36">
        <f t="shared" si="16"/>
        <v>0</v>
      </c>
      <c r="W220" s="36">
        <f t="shared" si="17"/>
        <v>17533.699999999997</v>
      </c>
      <c r="X220" s="36">
        <f t="shared" si="19"/>
        <v>17910.612287999997</v>
      </c>
      <c r="Y220" t="s">
        <v>2631</v>
      </c>
    </row>
    <row r="221" spans="1:25" ht="14.4" x14ac:dyDescent="0.3">
      <c r="A221">
        <v>2017</v>
      </c>
      <c r="B221">
        <v>5441703</v>
      </c>
      <c r="C221" t="s">
        <v>560</v>
      </c>
      <c r="D221" t="s">
        <v>565</v>
      </c>
      <c r="E221" t="s">
        <v>265</v>
      </c>
      <c r="F221">
        <v>22.190999999999999</v>
      </c>
      <c r="G221" t="s">
        <v>270</v>
      </c>
      <c r="H221" t="s">
        <v>562</v>
      </c>
      <c r="I221">
        <v>6114</v>
      </c>
      <c r="J221">
        <v>13408</v>
      </c>
      <c r="K221">
        <v>1.2</v>
      </c>
      <c r="L221">
        <v>1</v>
      </c>
      <c r="M221">
        <v>1</v>
      </c>
      <c r="N221" s="36">
        <v>0.25800000000000001</v>
      </c>
      <c r="O221" s="36">
        <v>4.7939999999999996</v>
      </c>
      <c r="P221" s="36">
        <v>0</v>
      </c>
      <c r="Q221" s="36">
        <v>4971.1949999999997</v>
      </c>
      <c r="R221" s="37">
        <v>0</v>
      </c>
      <c r="S221" s="36">
        <v>4971.1949999999997</v>
      </c>
      <c r="T221" s="36">
        <f t="shared" si="15"/>
        <v>373.60051200000004</v>
      </c>
      <c r="U221" s="36">
        <f t="shared" si="18"/>
        <v>160.69488000000001</v>
      </c>
      <c r="V221" s="36">
        <f t="shared" si="16"/>
        <v>0</v>
      </c>
      <c r="W221" s="36">
        <f t="shared" si="17"/>
        <v>24855.974999999999</v>
      </c>
      <c r="X221" s="36">
        <f t="shared" si="19"/>
        <v>25390.270391999999</v>
      </c>
      <c r="Y221" t="s">
        <v>2631</v>
      </c>
    </row>
    <row r="222" spans="1:25" ht="14.4" x14ac:dyDescent="0.3">
      <c r="A222">
        <v>2017</v>
      </c>
      <c r="B222">
        <v>5441703</v>
      </c>
      <c r="C222" t="s">
        <v>560</v>
      </c>
      <c r="D222" t="s">
        <v>566</v>
      </c>
      <c r="E222" t="s">
        <v>265</v>
      </c>
      <c r="F222">
        <v>14.01</v>
      </c>
      <c r="G222" t="s">
        <v>270</v>
      </c>
      <c r="H222" t="s">
        <v>562</v>
      </c>
      <c r="I222">
        <v>6114</v>
      </c>
      <c r="J222">
        <v>13408</v>
      </c>
      <c r="K222">
        <v>1.2</v>
      </c>
      <c r="L222">
        <v>1</v>
      </c>
      <c r="M222">
        <v>1</v>
      </c>
      <c r="N222" s="36">
        <v>0.216</v>
      </c>
      <c r="O222" s="36">
        <v>4.0179999999999998</v>
      </c>
      <c r="P222" s="36">
        <v>0</v>
      </c>
      <c r="Q222" s="36">
        <v>4166.4570000000003</v>
      </c>
      <c r="R222" s="37">
        <v>0</v>
      </c>
      <c r="S222" s="36">
        <v>4166.4570000000003</v>
      </c>
      <c r="T222" s="36">
        <f t="shared" si="15"/>
        <v>312.78182400000003</v>
      </c>
      <c r="U222" s="36">
        <f t="shared" si="18"/>
        <v>134.68335999999999</v>
      </c>
      <c r="V222" s="36">
        <f t="shared" si="16"/>
        <v>0</v>
      </c>
      <c r="W222" s="36">
        <f t="shared" si="17"/>
        <v>20832.285000000003</v>
      </c>
      <c r="X222" s="36">
        <f t="shared" si="19"/>
        <v>21279.750184000004</v>
      </c>
      <c r="Y222" t="s">
        <v>2631</v>
      </c>
    </row>
    <row r="223" spans="1:25" ht="14.4" x14ac:dyDescent="0.3">
      <c r="A223">
        <v>2017</v>
      </c>
      <c r="B223">
        <v>5441703</v>
      </c>
      <c r="C223" t="s">
        <v>560</v>
      </c>
      <c r="D223" t="s">
        <v>567</v>
      </c>
      <c r="E223" t="s">
        <v>265</v>
      </c>
      <c r="F223">
        <v>10.335000000000001</v>
      </c>
      <c r="G223" t="s">
        <v>270</v>
      </c>
      <c r="H223" t="s">
        <v>562</v>
      </c>
      <c r="I223">
        <v>6114</v>
      </c>
      <c r="J223">
        <v>13408</v>
      </c>
      <c r="K223">
        <v>1.2</v>
      </c>
      <c r="L223">
        <v>1</v>
      </c>
      <c r="M223">
        <v>1</v>
      </c>
      <c r="N223" s="36">
        <v>3.3000000000000002E-2</v>
      </c>
      <c r="O223" s="36">
        <v>0.628</v>
      </c>
      <c r="P223" s="36">
        <v>0</v>
      </c>
      <c r="Q223" s="36">
        <v>651.58199999999999</v>
      </c>
      <c r="R223" s="37">
        <v>0</v>
      </c>
      <c r="S223" s="36">
        <v>651.58199999999999</v>
      </c>
      <c r="T223" s="36">
        <f t="shared" si="15"/>
        <v>47.786112000000003</v>
      </c>
      <c r="U223" s="36">
        <f t="shared" si="18"/>
        <v>21.050560000000001</v>
      </c>
      <c r="V223" s="36">
        <f t="shared" si="16"/>
        <v>0</v>
      </c>
      <c r="W223" s="36">
        <f t="shared" si="17"/>
        <v>3257.91</v>
      </c>
      <c r="X223" s="36">
        <f t="shared" si="19"/>
        <v>3326.7466719999998</v>
      </c>
      <c r="Y223" t="s">
        <v>2631</v>
      </c>
    </row>
    <row r="224" spans="1:25" ht="14.4" x14ac:dyDescent="0.3">
      <c r="A224">
        <v>2017</v>
      </c>
      <c r="B224">
        <v>5441703</v>
      </c>
      <c r="C224" t="s">
        <v>560</v>
      </c>
      <c r="D224" t="s">
        <v>568</v>
      </c>
      <c r="E224" t="s">
        <v>321</v>
      </c>
      <c r="F224">
        <v>15.754</v>
      </c>
      <c r="G224" t="s">
        <v>270</v>
      </c>
      <c r="H224" t="s">
        <v>562</v>
      </c>
      <c r="I224">
        <v>6114</v>
      </c>
      <c r="J224">
        <v>13408</v>
      </c>
      <c r="K224">
        <v>1.2</v>
      </c>
      <c r="L224">
        <v>1</v>
      </c>
      <c r="M224">
        <v>1</v>
      </c>
      <c r="N224" s="36">
        <v>0.08</v>
      </c>
      <c r="O224" s="36">
        <v>12.259</v>
      </c>
      <c r="P224" s="36">
        <v>22.446000000000002</v>
      </c>
      <c r="Q224" s="36">
        <v>6084.5659999999998</v>
      </c>
      <c r="R224" s="37">
        <v>0</v>
      </c>
      <c r="S224" s="36">
        <v>6084.5659999999998</v>
      </c>
      <c r="T224" s="36">
        <f t="shared" si="15"/>
        <v>115.84512000000001</v>
      </c>
      <c r="U224" s="36">
        <f t="shared" si="18"/>
        <v>410.92168000000004</v>
      </c>
      <c r="V224" s="36">
        <f t="shared" si="16"/>
        <v>300.95596800000004</v>
      </c>
      <c r="W224" s="36">
        <f t="shared" si="17"/>
        <v>30422.829999999998</v>
      </c>
      <c r="X224" s="36">
        <f t="shared" si="19"/>
        <v>31250.552767999998</v>
      </c>
      <c r="Y224" t="s">
        <v>2631</v>
      </c>
    </row>
    <row r="225" spans="1:25" ht="14.4" x14ac:dyDescent="0.3">
      <c r="A225">
        <v>2017</v>
      </c>
      <c r="B225">
        <v>5441703</v>
      </c>
      <c r="C225" t="s">
        <v>560</v>
      </c>
      <c r="D225" t="s">
        <v>569</v>
      </c>
      <c r="E225" t="s">
        <v>321</v>
      </c>
      <c r="F225">
        <v>15.754</v>
      </c>
      <c r="G225" t="s">
        <v>270</v>
      </c>
      <c r="H225" t="s">
        <v>562</v>
      </c>
      <c r="I225">
        <v>6114</v>
      </c>
      <c r="J225">
        <v>13408</v>
      </c>
      <c r="K225">
        <v>1.2</v>
      </c>
      <c r="L225">
        <v>1</v>
      </c>
      <c r="M225">
        <v>1</v>
      </c>
      <c r="N225" s="36">
        <v>0.155</v>
      </c>
      <c r="O225" s="36">
        <v>23.745000000000001</v>
      </c>
      <c r="P225" s="36">
        <v>43.475999999999999</v>
      </c>
      <c r="Q225" s="36">
        <v>11785.397000000001</v>
      </c>
      <c r="R225" s="37">
        <v>0</v>
      </c>
      <c r="S225" s="36">
        <v>11785.397000000001</v>
      </c>
      <c r="T225" s="36">
        <f t="shared" si="15"/>
        <v>224.44992000000002</v>
      </c>
      <c r="U225" s="36">
        <f t="shared" si="18"/>
        <v>795.93240000000014</v>
      </c>
      <c r="V225" s="36">
        <f t="shared" si="16"/>
        <v>582.92620800000009</v>
      </c>
      <c r="W225" s="36">
        <f t="shared" si="17"/>
        <v>58926.985000000001</v>
      </c>
      <c r="X225" s="36">
        <f t="shared" si="19"/>
        <v>60530.293528000002</v>
      </c>
      <c r="Y225" t="s">
        <v>2631</v>
      </c>
    </row>
    <row r="226" spans="1:25" ht="14.4" x14ac:dyDescent="0.3">
      <c r="A226">
        <v>2017</v>
      </c>
      <c r="B226">
        <v>5441703</v>
      </c>
      <c r="C226" t="s">
        <v>560</v>
      </c>
      <c r="D226" t="s">
        <v>570</v>
      </c>
      <c r="E226" t="s">
        <v>265</v>
      </c>
      <c r="F226">
        <v>17.952999999999999</v>
      </c>
      <c r="G226" t="s">
        <v>270</v>
      </c>
      <c r="H226" t="s">
        <v>562</v>
      </c>
      <c r="I226">
        <v>6114</v>
      </c>
      <c r="J226">
        <v>13408</v>
      </c>
      <c r="K226">
        <v>1.2</v>
      </c>
      <c r="L226">
        <v>1</v>
      </c>
      <c r="M226">
        <v>1</v>
      </c>
      <c r="N226" s="36">
        <v>0.40899999999999997</v>
      </c>
      <c r="O226" s="36">
        <v>7.601</v>
      </c>
      <c r="P226" s="36">
        <v>0</v>
      </c>
      <c r="Q226" s="36">
        <v>7881.8720000000003</v>
      </c>
      <c r="R226" s="37">
        <v>0</v>
      </c>
      <c r="S226" s="36">
        <v>7881.8720000000003</v>
      </c>
      <c r="T226" s="36">
        <f t="shared" si="15"/>
        <v>592.25817600000005</v>
      </c>
      <c r="U226" s="36">
        <f t="shared" si="18"/>
        <v>254.78552000000002</v>
      </c>
      <c r="V226" s="36">
        <f t="shared" si="16"/>
        <v>0</v>
      </c>
      <c r="W226" s="36">
        <f t="shared" si="17"/>
        <v>39409.360000000001</v>
      </c>
      <c r="X226" s="36">
        <f t="shared" si="19"/>
        <v>40256.403696000001</v>
      </c>
      <c r="Y226" t="s">
        <v>2631</v>
      </c>
    </row>
    <row r="227" spans="1:25" ht="14.4" x14ac:dyDescent="0.3">
      <c r="A227">
        <v>2017</v>
      </c>
      <c r="B227">
        <v>5441703</v>
      </c>
      <c r="C227" t="s">
        <v>560</v>
      </c>
      <c r="D227" t="s">
        <v>571</v>
      </c>
      <c r="E227" t="s">
        <v>265</v>
      </c>
      <c r="F227">
        <v>17.952999999999999</v>
      </c>
      <c r="G227" t="s">
        <v>270</v>
      </c>
      <c r="H227" t="s">
        <v>562</v>
      </c>
      <c r="I227">
        <v>6114</v>
      </c>
      <c r="J227">
        <v>13408</v>
      </c>
      <c r="K227">
        <v>1.2</v>
      </c>
      <c r="L227">
        <v>1</v>
      </c>
      <c r="M227">
        <v>1</v>
      </c>
      <c r="N227" s="36">
        <v>0.28899999999999998</v>
      </c>
      <c r="O227" s="36">
        <v>5.375</v>
      </c>
      <c r="P227" s="36">
        <v>0</v>
      </c>
      <c r="Q227" s="36">
        <v>5573.8810000000003</v>
      </c>
      <c r="R227" s="37">
        <v>0</v>
      </c>
      <c r="S227" s="36">
        <v>5573.8810000000003</v>
      </c>
      <c r="T227" s="36">
        <f t="shared" si="15"/>
        <v>418.49049600000001</v>
      </c>
      <c r="U227" s="36">
        <f t="shared" si="18"/>
        <v>180.17000000000002</v>
      </c>
      <c r="V227" s="36">
        <f t="shared" si="16"/>
        <v>0</v>
      </c>
      <c r="W227" s="36">
        <f t="shared" si="17"/>
        <v>27869.405000000002</v>
      </c>
      <c r="X227" s="36">
        <f t="shared" si="19"/>
        <v>28468.065496000003</v>
      </c>
      <c r="Y227" t="s">
        <v>2631</v>
      </c>
    </row>
    <row r="228" spans="1:25" ht="14.4" x14ac:dyDescent="0.3">
      <c r="A228">
        <v>2017</v>
      </c>
      <c r="B228">
        <v>5441760</v>
      </c>
      <c r="C228" t="s">
        <v>572</v>
      </c>
      <c r="D228" t="s">
        <v>573</v>
      </c>
      <c r="E228" t="s">
        <v>258</v>
      </c>
      <c r="F228">
        <v>20.039000000000001</v>
      </c>
      <c r="G228" t="s">
        <v>283</v>
      </c>
      <c r="H228" t="s">
        <v>55</v>
      </c>
      <c r="I228">
        <v>15101</v>
      </c>
      <c r="J228">
        <v>243701</v>
      </c>
      <c r="K228">
        <v>1</v>
      </c>
      <c r="L228">
        <v>1</v>
      </c>
      <c r="M228">
        <v>1</v>
      </c>
      <c r="N228" s="36">
        <v>0.49</v>
      </c>
      <c r="O228" s="36">
        <v>1.831</v>
      </c>
      <c r="P228" s="36">
        <v>6.4039999999999999</v>
      </c>
      <c r="Q228" s="36">
        <v>837.15499999999997</v>
      </c>
      <c r="R228" s="37">
        <v>0</v>
      </c>
      <c r="S228" s="36">
        <v>837.15499999999997</v>
      </c>
      <c r="T228" s="36">
        <f t="shared" si="15"/>
        <v>10747.214100000001</v>
      </c>
      <c r="U228" s="36">
        <f t="shared" si="18"/>
        <v>1115.5413275000001</v>
      </c>
      <c r="V228" s="36">
        <f t="shared" si="16"/>
        <v>1560.6612040000002</v>
      </c>
      <c r="W228" s="36">
        <f t="shared" si="17"/>
        <v>4185.7749999999996</v>
      </c>
      <c r="X228" s="36">
        <f t="shared" si="19"/>
        <v>17609.191631499998</v>
      </c>
      <c r="Y228" t="s">
        <v>2639</v>
      </c>
    </row>
    <row r="229" spans="1:25" ht="14.4" x14ac:dyDescent="0.3">
      <c r="A229">
        <v>2017</v>
      </c>
      <c r="B229">
        <v>5441760</v>
      </c>
      <c r="C229" t="s">
        <v>572</v>
      </c>
      <c r="D229" t="s">
        <v>574</v>
      </c>
      <c r="E229" t="s">
        <v>258</v>
      </c>
      <c r="F229">
        <v>20.039000000000001</v>
      </c>
      <c r="G229" t="s">
        <v>283</v>
      </c>
      <c r="H229" t="s">
        <v>55</v>
      </c>
      <c r="I229">
        <v>15101</v>
      </c>
      <c r="J229">
        <v>243701</v>
      </c>
      <c r="K229">
        <v>1</v>
      </c>
      <c r="L229">
        <v>1</v>
      </c>
      <c r="M229">
        <v>1</v>
      </c>
      <c r="N229" s="36">
        <v>0.71399999999999997</v>
      </c>
      <c r="O229" s="36">
        <v>2.6680000000000001</v>
      </c>
      <c r="P229" s="36">
        <v>9.33</v>
      </c>
      <c r="Q229" s="36">
        <v>1219.57</v>
      </c>
      <c r="R229" s="37">
        <v>0</v>
      </c>
      <c r="S229" s="36">
        <v>1219.57</v>
      </c>
      <c r="T229" s="36">
        <f t="shared" si="15"/>
        <v>15660.226260000001</v>
      </c>
      <c r="U229" s="36">
        <f t="shared" si="18"/>
        <v>1625.4856700000003</v>
      </c>
      <c r="V229" s="36">
        <f t="shared" si="16"/>
        <v>2273.7303300000003</v>
      </c>
      <c r="W229" s="36">
        <f t="shared" si="17"/>
        <v>6097.8499999999995</v>
      </c>
      <c r="X229" s="36">
        <f t="shared" si="19"/>
        <v>25657.292260000002</v>
      </c>
      <c r="Y229" t="s">
        <v>2639</v>
      </c>
    </row>
    <row r="230" spans="1:25" ht="14.4" x14ac:dyDescent="0.3">
      <c r="A230">
        <v>2017</v>
      </c>
      <c r="B230">
        <v>5441760</v>
      </c>
      <c r="C230" t="s">
        <v>572</v>
      </c>
      <c r="D230" t="s">
        <v>575</v>
      </c>
      <c r="E230" t="s">
        <v>258</v>
      </c>
      <c r="F230">
        <v>20.039000000000001</v>
      </c>
      <c r="G230" t="s">
        <v>283</v>
      </c>
      <c r="H230" t="s">
        <v>55</v>
      </c>
      <c r="I230">
        <v>15101</v>
      </c>
      <c r="J230">
        <v>243701</v>
      </c>
      <c r="K230">
        <v>1</v>
      </c>
      <c r="L230">
        <v>1</v>
      </c>
      <c r="M230">
        <v>1</v>
      </c>
      <c r="N230" s="36">
        <v>0.72099999999999997</v>
      </c>
      <c r="O230" s="36">
        <v>2.6930000000000001</v>
      </c>
      <c r="P230" s="36">
        <v>9.4179999999999993</v>
      </c>
      <c r="Q230" s="36">
        <v>1231.1420000000001</v>
      </c>
      <c r="R230" s="37">
        <v>0</v>
      </c>
      <c r="S230" s="36">
        <v>1231.1420000000001</v>
      </c>
      <c r="T230" s="36">
        <f t="shared" si="15"/>
        <v>15813.757890000003</v>
      </c>
      <c r="U230" s="36">
        <f t="shared" si="18"/>
        <v>1640.7169825000001</v>
      </c>
      <c r="V230" s="36">
        <f t="shared" si="16"/>
        <v>2295.1760180000001</v>
      </c>
      <c r="W230" s="36">
        <f t="shared" si="17"/>
        <v>6155.71</v>
      </c>
      <c r="X230" s="36">
        <f t="shared" si="19"/>
        <v>25905.3608905</v>
      </c>
      <c r="Y230" t="s">
        <v>2639</v>
      </c>
    </row>
    <row r="231" spans="1:25" ht="14.4" x14ac:dyDescent="0.3">
      <c r="A231">
        <v>2017</v>
      </c>
      <c r="B231">
        <v>5441760</v>
      </c>
      <c r="C231" t="s">
        <v>572</v>
      </c>
      <c r="D231" t="s">
        <v>576</v>
      </c>
      <c r="E231" t="s">
        <v>258</v>
      </c>
      <c r="F231">
        <v>20.039000000000001</v>
      </c>
      <c r="G231" t="s">
        <v>283</v>
      </c>
      <c r="H231" t="s">
        <v>55</v>
      </c>
      <c r="I231">
        <v>15101</v>
      </c>
      <c r="J231">
        <v>243701</v>
      </c>
      <c r="K231">
        <v>1</v>
      </c>
      <c r="L231">
        <v>1</v>
      </c>
      <c r="M231">
        <v>1</v>
      </c>
      <c r="N231" s="36">
        <v>7.6999999999999999E-2</v>
      </c>
      <c r="O231" s="36">
        <v>0.28899999999999998</v>
      </c>
      <c r="P231" s="36">
        <v>1.0129999999999999</v>
      </c>
      <c r="Q231" s="36">
        <v>132.44</v>
      </c>
      <c r="R231" s="37">
        <v>0</v>
      </c>
      <c r="S231" s="36">
        <v>132.44</v>
      </c>
      <c r="T231" s="36">
        <f t="shared" si="15"/>
        <v>1688.8479300000004</v>
      </c>
      <c r="U231" s="36">
        <f t="shared" si="18"/>
        <v>176.0739725</v>
      </c>
      <c r="V231" s="36">
        <f t="shared" si="16"/>
        <v>246.869113</v>
      </c>
      <c r="W231" s="36">
        <f t="shared" si="17"/>
        <v>662.2</v>
      </c>
      <c r="X231" s="36">
        <f t="shared" si="19"/>
        <v>2773.9910155000007</v>
      </c>
      <c r="Y231" t="s">
        <v>2639</v>
      </c>
    </row>
    <row r="232" spans="1:25" ht="14.4" x14ac:dyDescent="0.3">
      <c r="A232">
        <v>2017</v>
      </c>
      <c r="B232">
        <v>5441760</v>
      </c>
      <c r="C232" t="s">
        <v>572</v>
      </c>
      <c r="D232" t="s">
        <v>577</v>
      </c>
      <c r="E232" t="s">
        <v>258</v>
      </c>
      <c r="F232">
        <v>4.1539999999999999</v>
      </c>
      <c r="G232" t="s">
        <v>283</v>
      </c>
      <c r="H232" t="s">
        <v>55</v>
      </c>
      <c r="I232">
        <v>15101</v>
      </c>
      <c r="J232">
        <v>243701</v>
      </c>
      <c r="K232">
        <v>1</v>
      </c>
      <c r="L232">
        <v>1</v>
      </c>
      <c r="M232">
        <v>1</v>
      </c>
      <c r="N232" s="36">
        <v>0.11</v>
      </c>
      <c r="O232" s="36">
        <v>0.41199999999999998</v>
      </c>
      <c r="P232" s="36">
        <v>1.4410000000000001</v>
      </c>
      <c r="Q232" s="36">
        <v>188.46199999999999</v>
      </c>
      <c r="R232" s="37">
        <v>0</v>
      </c>
      <c r="S232" s="36">
        <v>188.46199999999999</v>
      </c>
      <c r="T232" s="36">
        <f t="shared" si="15"/>
        <v>2412.6399000000006</v>
      </c>
      <c r="U232" s="36">
        <f t="shared" si="18"/>
        <v>251.01203000000001</v>
      </c>
      <c r="V232" s="36">
        <f t="shared" si="16"/>
        <v>351.17314100000004</v>
      </c>
      <c r="W232" s="36">
        <f t="shared" si="17"/>
        <v>942.31</v>
      </c>
      <c r="X232" s="36">
        <f t="shared" si="19"/>
        <v>3957.1350710000006</v>
      </c>
      <c r="Y232" t="s">
        <v>2639</v>
      </c>
    </row>
    <row r="233" spans="1:25" ht="14.4" x14ac:dyDescent="0.3">
      <c r="A233">
        <v>2017</v>
      </c>
      <c r="B233">
        <v>5441760</v>
      </c>
      <c r="C233" t="s">
        <v>572</v>
      </c>
      <c r="D233" t="s">
        <v>578</v>
      </c>
      <c r="E233" t="s">
        <v>258</v>
      </c>
      <c r="F233">
        <v>3.5430000000000001</v>
      </c>
      <c r="G233" t="s">
        <v>283</v>
      </c>
      <c r="H233" t="s">
        <v>55</v>
      </c>
      <c r="I233">
        <v>15101</v>
      </c>
      <c r="J233">
        <v>243701</v>
      </c>
      <c r="K233">
        <v>1</v>
      </c>
      <c r="L233">
        <v>1</v>
      </c>
      <c r="M233">
        <v>1</v>
      </c>
      <c r="N233" s="36">
        <v>0.109</v>
      </c>
      <c r="O233" s="36">
        <v>0.41</v>
      </c>
      <c r="P233" s="36">
        <v>1.4359999999999999</v>
      </c>
      <c r="Q233" s="36">
        <v>187.75700000000001</v>
      </c>
      <c r="R233" s="37">
        <v>0</v>
      </c>
      <c r="S233" s="36">
        <v>187.75700000000001</v>
      </c>
      <c r="T233" s="36">
        <f t="shared" si="15"/>
        <v>2390.7068100000006</v>
      </c>
      <c r="U233" s="36">
        <f t="shared" si="18"/>
        <v>249.79352500000002</v>
      </c>
      <c r="V233" s="36">
        <f t="shared" si="16"/>
        <v>349.95463599999999</v>
      </c>
      <c r="W233" s="36">
        <f t="shared" si="17"/>
        <v>938.78500000000008</v>
      </c>
      <c r="X233" s="36">
        <f t="shared" si="19"/>
        <v>3929.2399710000009</v>
      </c>
      <c r="Y233" t="s">
        <v>2639</v>
      </c>
    </row>
    <row r="234" spans="1:25" ht="14.4" x14ac:dyDescent="0.3">
      <c r="A234">
        <v>2017</v>
      </c>
      <c r="B234">
        <v>5441767</v>
      </c>
      <c r="C234" t="s">
        <v>579</v>
      </c>
      <c r="D234" t="s">
        <v>580</v>
      </c>
      <c r="E234" t="s">
        <v>258</v>
      </c>
      <c r="F234">
        <v>9.3109999999999999</v>
      </c>
      <c r="G234" t="s">
        <v>283</v>
      </c>
      <c r="H234" t="s">
        <v>56</v>
      </c>
      <c r="I234">
        <v>1101</v>
      </c>
      <c r="J234">
        <v>200897</v>
      </c>
      <c r="K234">
        <v>1</v>
      </c>
      <c r="L234">
        <v>1</v>
      </c>
      <c r="M234">
        <v>1</v>
      </c>
      <c r="N234" s="36">
        <v>0.27900000000000003</v>
      </c>
      <c r="O234" s="36">
        <v>1.042</v>
      </c>
      <c r="P234" s="36">
        <v>3.6440000000000001</v>
      </c>
      <c r="Q234" s="36">
        <v>476.43700000000001</v>
      </c>
      <c r="R234" s="37">
        <v>0</v>
      </c>
      <c r="S234" s="36">
        <v>476.43700000000001</v>
      </c>
      <c r="T234" s="36">
        <f t="shared" si="15"/>
        <v>5044.5236700000005</v>
      </c>
      <c r="U234" s="36">
        <f t="shared" si="18"/>
        <v>523.3366850000001</v>
      </c>
      <c r="V234" s="36">
        <f t="shared" si="16"/>
        <v>732.06866800000012</v>
      </c>
      <c r="W234" s="36">
        <f t="shared" si="17"/>
        <v>2382.1849999999999</v>
      </c>
      <c r="X234" s="36">
        <f t="shared" si="19"/>
        <v>8682.1140230000001</v>
      </c>
      <c r="Y234" t="s">
        <v>2635</v>
      </c>
    </row>
    <row r="235" spans="1:25" ht="14.4" x14ac:dyDescent="0.3">
      <c r="A235">
        <v>2017</v>
      </c>
      <c r="B235">
        <v>5441767</v>
      </c>
      <c r="C235" t="s">
        <v>579</v>
      </c>
      <c r="D235" t="s">
        <v>581</v>
      </c>
      <c r="E235" t="s">
        <v>258</v>
      </c>
      <c r="F235">
        <v>8.1739999999999995</v>
      </c>
      <c r="G235" t="s">
        <v>283</v>
      </c>
      <c r="H235" t="s">
        <v>56</v>
      </c>
      <c r="I235">
        <v>1101</v>
      </c>
      <c r="J235">
        <v>200897</v>
      </c>
      <c r="K235">
        <v>1</v>
      </c>
      <c r="L235">
        <v>1</v>
      </c>
      <c r="M235">
        <v>1</v>
      </c>
      <c r="N235" s="36">
        <v>0.1</v>
      </c>
      <c r="O235" s="36">
        <v>0.374</v>
      </c>
      <c r="P235" s="36">
        <v>1.31</v>
      </c>
      <c r="Q235" s="36">
        <v>171.28100000000001</v>
      </c>
      <c r="R235" s="37">
        <v>0</v>
      </c>
      <c r="S235" s="36">
        <v>171.28100000000001</v>
      </c>
      <c r="T235" s="36">
        <f t="shared" si="15"/>
        <v>1808.0730000000001</v>
      </c>
      <c r="U235" s="36">
        <f t="shared" si="18"/>
        <v>187.83869500000003</v>
      </c>
      <c r="V235" s="36">
        <f t="shared" si="16"/>
        <v>263.17507000000006</v>
      </c>
      <c r="W235" s="36">
        <f t="shared" si="17"/>
        <v>856.40499999999997</v>
      </c>
      <c r="X235" s="36">
        <f t="shared" si="19"/>
        <v>3115.4917650000007</v>
      </c>
      <c r="Y235" t="s">
        <v>2635</v>
      </c>
    </row>
    <row r="236" spans="1:25" ht="14.4" x14ac:dyDescent="0.3">
      <c r="A236">
        <v>2017</v>
      </c>
      <c r="B236">
        <v>5441767</v>
      </c>
      <c r="C236" t="s">
        <v>579</v>
      </c>
      <c r="D236" t="s">
        <v>582</v>
      </c>
      <c r="E236" t="s">
        <v>258</v>
      </c>
      <c r="F236">
        <v>8.1129999999999995</v>
      </c>
      <c r="G236" t="s">
        <v>283</v>
      </c>
      <c r="H236" t="s">
        <v>56</v>
      </c>
      <c r="I236">
        <v>1101</v>
      </c>
      <c r="J236">
        <v>200897</v>
      </c>
      <c r="K236">
        <v>1</v>
      </c>
      <c r="L236">
        <v>1</v>
      </c>
      <c r="M236">
        <v>1</v>
      </c>
      <c r="N236" s="36">
        <v>1.5289999999999999</v>
      </c>
      <c r="O236" s="36">
        <v>5.71</v>
      </c>
      <c r="P236" s="36">
        <v>19.97</v>
      </c>
      <c r="Q236" s="36">
        <v>2610.4189999999999</v>
      </c>
      <c r="R236" s="37">
        <v>0</v>
      </c>
      <c r="S236" s="36">
        <v>2610.4189999999999</v>
      </c>
      <c r="T236" s="36">
        <f t="shared" si="15"/>
        <v>27645.436169999997</v>
      </c>
      <c r="U236" s="36">
        <f t="shared" si="18"/>
        <v>2867.8046750000003</v>
      </c>
      <c r="V236" s="36">
        <f t="shared" si="16"/>
        <v>4011.91309</v>
      </c>
      <c r="W236" s="36">
        <f t="shared" si="17"/>
        <v>13052.094999999999</v>
      </c>
      <c r="X236" s="36">
        <f t="shared" si="19"/>
        <v>47577.248934999996</v>
      </c>
      <c r="Y236" t="s">
        <v>2635</v>
      </c>
    </row>
    <row r="237" spans="1:25" ht="14.4" x14ac:dyDescent="0.3">
      <c r="A237">
        <v>2017</v>
      </c>
      <c r="B237">
        <v>5441767</v>
      </c>
      <c r="C237" t="s">
        <v>579</v>
      </c>
      <c r="D237" t="s">
        <v>583</v>
      </c>
      <c r="E237" t="s">
        <v>258</v>
      </c>
      <c r="F237">
        <v>8.6020000000000003</v>
      </c>
      <c r="G237" t="s">
        <v>283</v>
      </c>
      <c r="H237" t="s">
        <v>56</v>
      </c>
      <c r="I237">
        <v>1101</v>
      </c>
      <c r="J237">
        <v>200897</v>
      </c>
      <c r="K237">
        <v>1</v>
      </c>
      <c r="L237">
        <v>1</v>
      </c>
      <c r="M237">
        <v>1</v>
      </c>
      <c r="N237" s="36">
        <v>0</v>
      </c>
      <c r="O237" s="36">
        <v>1E-3</v>
      </c>
      <c r="P237" s="36">
        <v>4.0000000000000001E-3</v>
      </c>
      <c r="Q237" s="36">
        <v>0.61399999999999999</v>
      </c>
      <c r="R237" s="37">
        <v>0</v>
      </c>
      <c r="S237" s="36">
        <v>0.61399999999999999</v>
      </c>
      <c r="T237" s="36">
        <f t="shared" si="15"/>
        <v>0</v>
      </c>
      <c r="U237" s="36">
        <f t="shared" si="18"/>
        <v>0.50224250000000004</v>
      </c>
      <c r="V237" s="36">
        <f t="shared" si="16"/>
        <v>0.80358800000000008</v>
      </c>
      <c r="W237" s="36">
        <f t="shared" si="17"/>
        <v>3.07</v>
      </c>
      <c r="X237" s="36">
        <f t="shared" si="19"/>
        <v>4.3758305000000002</v>
      </c>
      <c r="Y237" t="s">
        <v>2635</v>
      </c>
    </row>
    <row r="238" spans="1:25" ht="14.4" x14ac:dyDescent="0.3">
      <c r="A238">
        <v>2017</v>
      </c>
      <c r="B238">
        <v>5441767</v>
      </c>
      <c r="C238" t="s">
        <v>579</v>
      </c>
      <c r="D238" t="s">
        <v>584</v>
      </c>
      <c r="E238" t="s">
        <v>258</v>
      </c>
      <c r="F238">
        <v>9.3109999999999999</v>
      </c>
      <c r="G238" t="s">
        <v>283</v>
      </c>
      <c r="H238" t="s">
        <v>56</v>
      </c>
      <c r="I238">
        <v>1101</v>
      </c>
      <c r="J238">
        <v>200897</v>
      </c>
      <c r="K238">
        <v>1</v>
      </c>
      <c r="L238">
        <v>1</v>
      </c>
      <c r="M238">
        <v>1</v>
      </c>
      <c r="N238" s="36">
        <v>0.77700000000000002</v>
      </c>
      <c r="O238" s="36">
        <v>2.9049999999999998</v>
      </c>
      <c r="P238" s="36">
        <v>10.161</v>
      </c>
      <c r="Q238" s="36">
        <v>1328.165</v>
      </c>
      <c r="R238" s="37">
        <v>0</v>
      </c>
      <c r="S238" s="36">
        <v>1328.165</v>
      </c>
      <c r="T238" s="36">
        <f t="shared" si="15"/>
        <v>14048.727210000001</v>
      </c>
      <c r="U238" s="36">
        <f t="shared" si="18"/>
        <v>1459.0144625</v>
      </c>
      <c r="V238" s="36">
        <f t="shared" si="16"/>
        <v>2041.314417</v>
      </c>
      <c r="W238" s="36">
        <f t="shared" si="17"/>
        <v>6640.8249999999998</v>
      </c>
      <c r="X238" s="36">
        <f t="shared" si="19"/>
        <v>24189.881089500002</v>
      </c>
      <c r="Y238" t="s">
        <v>2635</v>
      </c>
    </row>
    <row r="239" spans="1:25" ht="14.4" x14ac:dyDescent="0.3">
      <c r="A239">
        <v>2017</v>
      </c>
      <c r="B239">
        <v>5441767</v>
      </c>
      <c r="C239" t="s">
        <v>579</v>
      </c>
      <c r="D239" t="s">
        <v>585</v>
      </c>
      <c r="E239" t="s">
        <v>258</v>
      </c>
      <c r="F239">
        <v>9.3109999999999999</v>
      </c>
      <c r="G239" t="s">
        <v>283</v>
      </c>
      <c r="H239" t="s">
        <v>56</v>
      </c>
      <c r="I239">
        <v>1101</v>
      </c>
      <c r="J239">
        <v>200897</v>
      </c>
      <c r="K239">
        <v>1</v>
      </c>
      <c r="L239">
        <v>1</v>
      </c>
      <c r="M239">
        <v>1</v>
      </c>
      <c r="N239" s="36">
        <v>0.55100000000000005</v>
      </c>
      <c r="O239" s="36">
        <v>2.0579999999999998</v>
      </c>
      <c r="P239" s="36">
        <v>7.1989999999999998</v>
      </c>
      <c r="Q239" s="36">
        <v>941.03399999999999</v>
      </c>
      <c r="R239" s="37">
        <v>0</v>
      </c>
      <c r="S239" s="36">
        <v>941.03399999999999</v>
      </c>
      <c r="T239" s="36">
        <f t="shared" si="15"/>
        <v>9962.4822300000014</v>
      </c>
      <c r="U239" s="36">
        <f t="shared" si="18"/>
        <v>1033.615065</v>
      </c>
      <c r="V239" s="36">
        <f t="shared" si="16"/>
        <v>1446.257503</v>
      </c>
      <c r="W239" s="36">
        <f t="shared" si="17"/>
        <v>4705.17</v>
      </c>
      <c r="X239" s="36">
        <f t="shared" si="19"/>
        <v>17147.524798000002</v>
      </c>
      <c r="Y239" t="s">
        <v>2635</v>
      </c>
    </row>
    <row r="240" spans="1:25" ht="14.4" x14ac:dyDescent="0.3">
      <c r="A240">
        <v>2017</v>
      </c>
      <c r="B240">
        <v>5441767</v>
      </c>
      <c r="C240" t="s">
        <v>579</v>
      </c>
      <c r="D240" t="s">
        <v>586</v>
      </c>
      <c r="E240" t="s">
        <v>258</v>
      </c>
      <c r="F240">
        <v>10.753</v>
      </c>
      <c r="G240" t="s">
        <v>283</v>
      </c>
      <c r="H240" t="s">
        <v>56</v>
      </c>
      <c r="I240">
        <v>1101</v>
      </c>
      <c r="J240">
        <v>200897</v>
      </c>
      <c r="K240">
        <v>1</v>
      </c>
      <c r="L240">
        <v>1</v>
      </c>
      <c r="M240">
        <v>1</v>
      </c>
      <c r="N240" s="36">
        <v>0.38</v>
      </c>
      <c r="O240" s="36">
        <v>1.4219999999999999</v>
      </c>
      <c r="P240" s="36">
        <v>4.9729999999999999</v>
      </c>
      <c r="Q240" s="36">
        <v>650.14800000000002</v>
      </c>
      <c r="R240" s="37">
        <v>0</v>
      </c>
      <c r="S240" s="36">
        <v>650.14800000000002</v>
      </c>
      <c r="T240" s="36">
        <f t="shared" si="15"/>
        <v>6870.6773999999996</v>
      </c>
      <c r="U240" s="36">
        <f t="shared" si="18"/>
        <v>714.18883500000004</v>
      </c>
      <c r="V240" s="36">
        <f t="shared" si="16"/>
        <v>999.06078100000002</v>
      </c>
      <c r="W240" s="36">
        <f t="shared" si="17"/>
        <v>3250.7400000000002</v>
      </c>
      <c r="X240" s="36">
        <f t="shared" si="19"/>
        <v>11834.667015999999</v>
      </c>
      <c r="Y240" t="s">
        <v>2635</v>
      </c>
    </row>
    <row r="241" spans="1:25" ht="14.4" x14ac:dyDescent="0.3">
      <c r="A241">
        <v>2017</v>
      </c>
      <c r="B241">
        <v>5441767</v>
      </c>
      <c r="C241" t="s">
        <v>579</v>
      </c>
      <c r="D241" t="s">
        <v>587</v>
      </c>
      <c r="E241" t="s">
        <v>258</v>
      </c>
      <c r="F241">
        <v>10.532999999999999</v>
      </c>
      <c r="G241" t="s">
        <v>283</v>
      </c>
      <c r="H241" t="s">
        <v>56</v>
      </c>
      <c r="I241">
        <v>1101</v>
      </c>
      <c r="J241">
        <v>200897</v>
      </c>
      <c r="K241">
        <v>1</v>
      </c>
      <c r="L241">
        <v>1</v>
      </c>
      <c r="M241">
        <v>1</v>
      </c>
      <c r="N241" s="36">
        <v>0.47799999999999998</v>
      </c>
      <c r="O241" s="36">
        <v>1.7869999999999999</v>
      </c>
      <c r="P241" s="36">
        <v>6.2510000000000003</v>
      </c>
      <c r="Q241" s="36">
        <v>817.07600000000002</v>
      </c>
      <c r="R241" s="37">
        <v>0</v>
      </c>
      <c r="S241" s="36">
        <v>817.07600000000002</v>
      </c>
      <c r="T241" s="36">
        <f t="shared" si="15"/>
        <v>8642.5889399999996</v>
      </c>
      <c r="U241" s="36">
        <f t="shared" si="18"/>
        <v>897.50734750000004</v>
      </c>
      <c r="V241" s="36">
        <f t="shared" si="16"/>
        <v>1255.8071470000002</v>
      </c>
      <c r="W241" s="36">
        <f t="shared" si="17"/>
        <v>4085.38</v>
      </c>
      <c r="X241" s="36">
        <f t="shared" si="19"/>
        <v>14881.283434500001</v>
      </c>
      <c r="Y241" t="s">
        <v>2635</v>
      </c>
    </row>
    <row r="242" spans="1:25" ht="14.4" x14ac:dyDescent="0.3">
      <c r="A242">
        <v>2017</v>
      </c>
      <c r="B242">
        <v>5441767</v>
      </c>
      <c r="C242" t="s">
        <v>579</v>
      </c>
      <c r="D242" t="s">
        <v>588</v>
      </c>
      <c r="E242" t="s">
        <v>258</v>
      </c>
      <c r="F242">
        <v>36.338999999999999</v>
      </c>
      <c r="G242" t="s">
        <v>283</v>
      </c>
      <c r="H242" t="s">
        <v>56</v>
      </c>
      <c r="I242">
        <v>1101</v>
      </c>
      <c r="J242">
        <v>200897</v>
      </c>
      <c r="K242">
        <v>1</v>
      </c>
      <c r="L242">
        <v>1</v>
      </c>
      <c r="M242">
        <v>1</v>
      </c>
      <c r="N242" s="36">
        <v>2.0920000000000001</v>
      </c>
      <c r="O242" s="36">
        <v>7.8150000000000004</v>
      </c>
      <c r="P242" s="36">
        <v>27.331</v>
      </c>
      <c r="Q242" s="36">
        <v>3572.5430000000001</v>
      </c>
      <c r="R242" s="37">
        <v>0</v>
      </c>
      <c r="S242" s="36">
        <v>3572.5430000000001</v>
      </c>
      <c r="T242" s="36">
        <f t="shared" si="15"/>
        <v>37824.887159999998</v>
      </c>
      <c r="U242" s="36">
        <f t="shared" si="18"/>
        <v>3925.0251375000007</v>
      </c>
      <c r="V242" s="36">
        <f t="shared" si="16"/>
        <v>5490.7159070000007</v>
      </c>
      <c r="W242" s="36">
        <f t="shared" si="17"/>
        <v>17862.715</v>
      </c>
      <c r="X242" s="36">
        <f t="shared" si="19"/>
        <v>65103.343204499994</v>
      </c>
      <c r="Y242" t="s">
        <v>2635</v>
      </c>
    </row>
    <row r="243" spans="1:25" ht="14.4" x14ac:dyDescent="0.3">
      <c r="A243">
        <v>2017</v>
      </c>
      <c r="B243">
        <v>5441767</v>
      </c>
      <c r="C243" t="s">
        <v>579</v>
      </c>
      <c r="D243" t="s">
        <v>589</v>
      </c>
      <c r="E243" t="s">
        <v>258</v>
      </c>
      <c r="F243">
        <v>18.169</v>
      </c>
      <c r="G243" t="s">
        <v>283</v>
      </c>
      <c r="H243" t="s">
        <v>56</v>
      </c>
      <c r="I243">
        <v>1101</v>
      </c>
      <c r="J243">
        <v>200897</v>
      </c>
      <c r="K243">
        <v>1</v>
      </c>
      <c r="L243">
        <v>1</v>
      </c>
      <c r="M243">
        <v>1</v>
      </c>
      <c r="N243" s="36">
        <v>2.3940000000000001</v>
      </c>
      <c r="O243" s="36">
        <v>8.9420000000000002</v>
      </c>
      <c r="P243" s="36">
        <v>31.271999999999998</v>
      </c>
      <c r="Q243" s="36">
        <v>4087.6030000000001</v>
      </c>
      <c r="R243" s="37">
        <v>0</v>
      </c>
      <c r="S243" s="36">
        <v>4087.6030000000001</v>
      </c>
      <c r="T243" s="36">
        <f t="shared" si="15"/>
        <v>43285.267619999999</v>
      </c>
      <c r="U243" s="36">
        <f t="shared" si="18"/>
        <v>4491.0524350000005</v>
      </c>
      <c r="V243" s="36">
        <f t="shared" si="16"/>
        <v>6282.4509840000001</v>
      </c>
      <c r="W243" s="36">
        <f t="shared" si="17"/>
        <v>20438.014999999999</v>
      </c>
      <c r="X243" s="36">
        <f t="shared" si="19"/>
        <v>74496.786038999999</v>
      </c>
      <c r="Y243" t="s">
        <v>2635</v>
      </c>
    </row>
    <row r="244" spans="1:25" ht="14.4" x14ac:dyDescent="0.3">
      <c r="A244">
        <v>2017</v>
      </c>
      <c r="B244">
        <v>5441768</v>
      </c>
      <c r="C244" t="s">
        <v>590</v>
      </c>
      <c r="D244" t="s">
        <v>591</v>
      </c>
      <c r="E244" t="s">
        <v>321</v>
      </c>
      <c r="F244">
        <v>388.75900000000001</v>
      </c>
      <c r="G244" t="s">
        <v>241</v>
      </c>
      <c r="H244" t="s">
        <v>56</v>
      </c>
      <c r="I244">
        <v>1101</v>
      </c>
      <c r="J244">
        <v>200897</v>
      </c>
      <c r="K244">
        <v>1</v>
      </c>
      <c r="L244">
        <v>1</v>
      </c>
      <c r="M244">
        <v>1</v>
      </c>
      <c r="N244" s="36">
        <v>9.9930000000000003</v>
      </c>
      <c r="O244" s="36">
        <v>676.34900000000005</v>
      </c>
      <c r="P244" s="36">
        <v>369.88099999999997</v>
      </c>
      <c r="Q244" s="36">
        <v>453523.78899999999</v>
      </c>
      <c r="R244" s="37">
        <v>0</v>
      </c>
      <c r="S244" s="36">
        <v>453523.78899999999</v>
      </c>
      <c r="T244" s="36">
        <f t="shared" si="15"/>
        <v>180680.73488999999</v>
      </c>
      <c r="U244" s="36">
        <f t="shared" si="18"/>
        <v>339691.21263250004</v>
      </c>
      <c r="V244" s="36">
        <f t="shared" si="16"/>
        <v>74307.983257</v>
      </c>
      <c r="W244" s="36">
        <f t="shared" si="17"/>
        <v>2267618.9449999998</v>
      </c>
      <c r="X244" s="36">
        <f t="shared" si="19"/>
        <v>2862298.8757794998</v>
      </c>
      <c r="Y244" t="s">
        <v>2635</v>
      </c>
    </row>
    <row r="245" spans="1:25" ht="14.4" x14ac:dyDescent="0.3">
      <c r="A245">
        <v>2017</v>
      </c>
      <c r="B245">
        <v>5441768</v>
      </c>
      <c r="C245" t="s">
        <v>590</v>
      </c>
      <c r="D245" t="s">
        <v>592</v>
      </c>
      <c r="E245" t="s">
        <v>258</v>
      </c>
      <c r="F245">
        <v>134.81100000000001</v>
      </c>
      <c r="G245" t="s">
        <v>241</v>
      </c>
      <c r="H245" t="s">
        <v>56</v>
      </c>
      <c r="I245">
        <v>1101</v>
      </c>
      <c r="J245">
        <v>200897</v>
      </c>
      <c r="K245">
        <v>1</v>
      </c>
      <c r="L245">
        <v>1</v>
      </c>
      <c r="M245">
        <v>1</v>
      </c>
      <c r="N245" s="36">
        <v>0.113</v>
      </c>
      <c r="O245" s="36">
        <v>12.378</v>
      </c>
      <c r="P245" s="36">
        <v>2.7E-2</v>
      </c>
      <c r="Q245" s="36">
        <v>4730.933</v>
      </c>
      <c r="R245" s="37">
        <v>0</v>
      </c>
      <c r="S245" s="36">
        <v>4730.933</v>
      </c>
      <c r="T245" s="36">
        <f t="shared" si="15"/>
        <v>2043.12249</v>
      </c>
      <c r="U245" s="36">
        <f t="shared" si="18"/>
        <v>6216.757665000001</v>
      </c>
      <c r="V245" s="36">
        <f t="shared" si="16"/>
        <v>5.4242190000000008</v>
      </c>
      <c r="W245" s="36">
        <f t="shared" si="17"/>
        <v>23654.665000000001</v>
      </c>
      <c r="X245" s="36">
        <f t="shared" si="19"/>
        <v>31919.969374</v>
      </c>
      <c r="Y245" t="s">
        <v>2635</v>
      </c>
    </row>
    <row r="246" spans="1:25" ht="14.4" x14ac:dyDescent="0.3">
      <c r="A246">
        <v>2017</v>
      </c>
      <c r="B246">
        <v>5441785</v>
      </c>
      <c r="C246" t="s">
        <v>593</v>
      </c>
      <c r="D246" t="s">
        <v>594</v>
      </c>
      <c r="E246" t="s">
        <v>321</v>
      </c>
      <c r="F246">
        <v>513.14499999999998</v>
      </c>
      <c r="G246" t="s">
        <v>241</v>
      </c>
      <c r="H246" t="s">
        <v>435</v>
      </c>
      <c r="I246">
        <v>2102</v>
      </c>
      <c r="J246">
        <v>11754</v>
      </c>
      <c r="K246">
        <v>1</v>
      </c>
      <c r="L246">
        <v>1</v>
      </c>
      <c r="M246">
        <v>1</v>
      </c>
      <c r="N246" s="36">
        <v>64.760000000000005</v>
      </c>
      <c r="O246" s="36">
        <v>1345.932</v>
      </c>
      <c r="P246" s="36">
        <v>1305.144</v>
      </c>
      <c r="Q246" s="36">
        <v>901986.20299999998</v>
      </c>
      <c r="R246" s="37">
        <v>0</v>
      </c>
      <c r="S246" s="36">
        <v>901986.20299999998</v>
      </c>
      <c r="T246" s="36">
        <f t="shared" si="15"/>
        <v>68507.01360000002</v>
      </c>
      <c r="U246" s="36">
        <f t="shared" si="18"/>
        <v>39550.211820000004</v>
      </c>
      <c r="V246" s="36">
        <f t="shared" si="16"/>
        <v>15340.662576000002</v>
      </c>
      <c r="W246" s="36">
        <f t="shared" si="17"/>
        <v>4509931.0149999997</v>
      </c>
      <c r="X246" s="36">
        <f t="shared" si="19"/>
        <v>4633328.9029959999</v>
      </c>
      <c r="Y246" t="s">
        <v>58</v>
      </c>
    </row>
    <row r="247" spans="1:25" ht="14.4" x14ac:dyDescent="0.3">
      <c r="A247">
        <v>2017</v>
      </c>
      <c r="B247">
        <v>5441785</v>
      </c>
      <c r="C247" t="s">
        <v>593</v>
      </c>
      <c r="D247" t="s">
        <v>595</v>
      </c>
      <c r="E247" t="s">
        <v>321</v>
      </c>
      <c r="F247">
        <v>521.34199999999998</v>
      </c>
      <c r="G247" t="s">
        <v>241</v>
      </c>
      <c r="H247" t="s">
        <v>435</v>
      </c>
      <c r="I247">
        <v>2102</v>
      </c>
      <c r="J247">
        <v>11754</v>
      </c>
      <c r="K247">
        <v>1</v>
      </c>
      <c r="L247">
        <v>1</v>
      </c>
      <c r="M247">
        <v>1</v>
      </c>
      <c r="N247" s="36">
        <v>0</v>
      </c>
      <c r="O247" s="36">
        <v>0</v>
      </c>
      <c r="P247" s="36">
        <v>0</v>
      </c>
      <c r="Q247" s="36">
        <v>0</v>
      </c>
      <c r="R247" s="37">
        <v>0</v>
      </c>
      <c r="S247" s="36">
        <v>0</v>
      </c>
      <c r="T247" s="36">
        <f t="shared" si="15"/>
        <v>0</v>
      </c>
      <c r="U247" s="36">
        <f t="shared" si="18"/>
        <v>0</v>
      </c>
      <c r="V247" s="36">
        <f t="shared" si="16"/>
        <v>0</v>
      </c>
      <c r="W247" s="36">
        <f t="shared" si="17"/>
        <v>0</v>
      </c>
      <c r="X247" s="36">
        <f t="shared" si="19"/>
        <v>0</v>
      </c>
      <c r="Y247" t="s">
        <v>58</v>
      </c>
    </row>
    <row r="248" spans="1:25" ht="14.4" x14ac:dyDescent="0.3">
      <c r="A248">
        <v>2017</v>
      </c>
      <c r="B248">
        <v>5441785</v>
      </c>
      <c r="C248" t="s">
        <v>593</v>
      </c>
      <c r="D248" t="s">
        <v>596</v>
      </c>
      <c r="E248" t="s">
        <v>265</v>
      </c>
      <c r="F248">
        <v>1915.1869999999999</v>
      </c>
      <c r="G248" t="s">
        <v>241</v>
      </c>
      <c r="H248" t="s">
        <v>435</v>
      </c>
      <c r="I248">
        <v>2102</v>
      </c>
      <c r="J248">
        <v>11754</v>
      </c>
      <c r="K248">
        <v>1</v>
      </c>
      <c r="L248">
        <v>1</v>
      </c>
      <c r="M248">
        <v>1</v>
      </c>
      <c r="N248" s="36">
        <v>1.609</v>
      </c>
      <c r="O248" s="36">
        <v>93.230999999999995</v>
      </c>
      <c r="P248" s="36">
        <v>1.2869999999999999</v>
      </c>
      <c r="Q248" s="36">
        <v>119280.77499999999</v>
      </c>
      <c r="R248" s="37">
        <v>0</v>
      </c>
      <c r="S248" s="36">
        <v>119280.77499999999</v>
      </c>
      <c r="T248" s="36">
        <f t="shared" si="15"/>
        <v>1702.0967400000002</v>
      </c>
      <c r="U248" s="36">
        <f t="shared" si="18"/>
        <v>2739.5929350000001</v>
      </c>
      <c r="V248" s="36">
        <f t="shared" si="16"/>
        <v>15.127398000000001</v>
      </c>
      <c r="W248" s="36">
        <f t="shared" si="17"/>
        <v>596403.875</v>
      </c>
      <c r="X248" s="36">
        <f t="shared" si="19"/>
        <v>600860.69207300001</v>
      </c>
      <c r="Y248" t="s">
        <v>58</v>
      </c>
    </row>
    <row r="249" spans="1:25" ht="14.4" x14ac:dyDescent="0.3">
      <c r="A249">
        <v>2017</v>
      </c>
      <c r="B249">
        <v>5441787</v>
      </c>
      <c r="C249" t="s">
        <v>597</v>
      </c>
      <c r="D249" t="s">
        <v>598</v>
      </c>
      <c r="E249" t="s">
        <v>321</v>
      </c>
      <c r="F249">
        <v>306.815</v>
      </c>
      <c r="G249" t="s">
        <v>241</v>
      </c>
      <c r="H249" t="s">
        <v>558</v>
      </c>
      <c r="I249">
        <v>2301</v>
      </c>
      <c r="J249">
        <v>27996</v>
      </c>
      <c r="K249">
        <v>1.2</v>
      </c>
      <c r="L249">
        <v>1</v>
      </c>
      <c r="M249">
        <v>1</v>
      </c>
      <c r="N249" s="36">
        <v>0</v>
      </c>
      <c r="O249" s="36">
        <v>0</v>
      </c>
      <c r="P249" s="36">
        <v>0</v>
      </c>
      <c r="Q249" s="36">
        <v>0</v>
      </c>
      <c r="R249" s="37">
        <v>0</v>
      </c>
      <c r="S249" s="36">
        <v>0</v>
      </c>
      <c r="T249" s="36">
        <f t="shared" si="15"/>
        <v>0</v>
      </c>
      <c r="U249" s="36">
        <f t="shared" si="18"/>
        <v>0</v>
      </c>
      <c r="V249" s="36">
        <f t="shared" si="16"/>
        <v>0</v>
      </c>
      <c r="W249" s="36">
        <f t="shared" si="17"/>
        <v>0</v>
      </c>
      <c r="X249" s="36">
        <f t="shared" si="19"/>
        <v>0</v>
      </c>
      <c r="Y249" t="s">
        <v>58</v>
      </c>
    </row>
    <row r="250" spans="1:25" ht="14.4" x14ac:dyDescent="0.3">
      <c r="A250">
        <v>2017</v>
      </c>
      <c r="B250">
        <v>5441787</v>
      </c>
      <c r="C250" t="s">
        <v>597</v>
      </c>
      <c r="D250" t="s">
        <v>599</v>
      </c>
      <c r="E250" t="s">
        <v>321</v>
      </c>
      <c r="F250">
        <v>295.50599999999997</v>
      </c>
      <c r="G250" t="s">
        <v>241</v>
      </c>
      <c r="H250" t="s">
        <v>558</v>
      </c>
      <c r="I250">
        <v>2301</v>
      </c>
      <c r="J250">
        <v>27996</v>
      </c>
      <c r="K250">
        <v>1.2</v>
      </c>
      <c r="L250">
        <v>1</v>
      </c>
      <c r="M250">
        <v>1</v>
      </c>
      <c r="N250" s="36">
        <v>67.620999999999995</v>
      </c>
      <c r="O250" s="36">
        <v>855.28200000000004</v>
      </c>
      <c r="P250" s="36">
        <v>1128.325</v>
      </c>
      <c r="Q250" s="36">
        <v>752032.46</v>
      </c>
      <c r="R250" s="37">
        <v>0</v>
      </c>
      <c r="S250" s="36">
        <v>752032.46</v>
      </c>
      <c r="T250" s="36">
        <f t="shared" si="15"/>
        <v>204456.69172800001</v>
      </c>
      <c r="U250" s="36">
        <f t="shared" si="18"/>
        <v>59861.187180000008</v>
      </c>
      <c r="V250" s="36">
        <f t="shared" si="16"/>
        <v>31588.586700000007</v>
      </c>
      <c r="W250" s="36">
        <f t="shared" si="17"/>
        <v>3760162.3</v>
      </c>
      <c r="X250" s="36">
        <f t="shared" si="19"/>
        <v>4056068.7656079996</v>
      </c>
      <c r="Y250" t="s">
        <v>58</v>
      </c>
    </row>
    <row r="251" spans="1:25" ht="14.4" x14ac:dyDescent="0.3">
      <c r="A251">
        <v>2017</v>
      </c>
      <c r="B251">
        <v>5441787</v>
      </c>
      <c r="C251" t="s">
        <v>597</v>
      </c>
      <c r="D251" t="s">
        <v>600</v>
      </c>
      <c r="E251" t="s">
        <v>321</v>
      </c>
      <c r="F251">
        <v>434.33499999999998</v>
      </c>
      <c r="G251" t="s">
        <v>241</v>
      </c>
      <c r="H251" t="s">
        <v>558</v>
      </c>
      <c r="I251">
        <v>2301</v>
      </c>
      <c r="J251">
        <v>27996</v>
      </c>
      <c r="K251">
        <v>1.2</v>
      </c>
      <c r="L251">
        <v>1</v>
      </c>
      <c r="M251">
        <v>1</v>
      </c>
      <c r="N251" s="36">
        <v>0</v>
      </c>
      <c r="O251" s="36">
        <v>0</v>
      </c>
      <c r="P251" s="36">
        <v>0</v>
      </c>
      <c r="Q251" s="36">
        <v>0</v>
      </c>
      <c r="R251" s="37">
        <v>0</v>
      </c>
      <c r="S251" s="36">
        <v>0</v>
      </c>
      <c r="T251" s="36">
        <f t="shared" si="15"/>
        <v>0</v>
      </c>
      <c r="U251" s="36">
        <f t="shared" si="18"/>
        <v>0</v>
      </c>
      <c r="V251" s="36">
        <f t="shared" si="16"/>
        <v>0</v>
      </c>
      <c r="W251" s="36">
        <f t="shared" si="17"/>
        <v>0</v>
      </c>
      <c r="X251" s="36">
        <f t="shared" si="19"/>
        <v>0</v>
      </c>
      <c r="Y251" t="s">
        <v>58</v>
      </c>
    </row>
    <row r="252" spans="1:25" ht="14.4" x14ac:dyDescent="0.3">
      <c r="A252">
        <v>2017</v>
      </c>
      <c r="B252">
        <v>5441787</v>
      </c>
      <c r="C252" t="s">
        <v>597</v>
      </c>
      <c r="D252" t="s">
        <v>601</v>
      </c>
      <c r="E252" t="s">
        <v>321</v>
      </c>
      <c r="F252">
        <v>403.29</v>
      </c>
      <c r="G252" t="s">
        <v>241</v>
      </c>
      <c r="H252" t="s">
        <v>558</v>
      </c>
      <c r="I252">
        <v>2301</v>
      </c>
      <c r="J252">
        <v>27996</v>
      </c>
      <c r="K252">
        <v>1.2</v>
      </c>
      <c r="L252">
        <v>1</v>
      </c>
      <c r="M252">
        <v>1</v>
      </c>
      <c r="N252" s="36">
        <v>43.494</v>
      </c>
      <c r="O252" s="36">
        <v>2090.989</v>
      </c>
      <c r="P252" s="36">
        <v>2208.5279999999998</v>
      </c>
      <c r="Q252" s="36">
        <v>1513263.906</v>
      </c>
      <c r="R252" s="37">
        <v>0</v>
      </c>
      <c r="S252" s="36">
        <v>1513263.906</v>
      </c>
      <c r="T252" s="36">
        <f t="shared" si="15"/>
        <v>131507.06659200002</v>
      </c>
      <c r="U252" s="36">
        <f t="shared" si="18"/>
        <v>146348.32011000003</v>
      </c>
      <c r="V252" s="36">
        <f t="shared" si="16"/>
        <v>61829.94988800001</v>
      </c>
      <c r="W252" s="36">
        <f t="shared" si="17"/>
        <v>7566319.5299999993</v>
      </c>
      <c r="X252" s="36">
        <f t="shared" si="19"/>
        <v>7906004.8665899998</v>
      </c>
      <c r="Y252" t="s">
        <v>58</v>
      </c>
    </row>
    <row r="253" spans="1:25" ht="14.4" x14ac:dyDescent="0.3">
      <c r="A253">
        <v>2017</v>
      </c>
      <c r="B253">
        <v>5441787</v>
      </c>
      <c r="C253" t="s">
        <v>597</v>
      </c>
      <c r="D253" t="s">
        <v>602</v>
      </c>
      <c r="E253" t="s">
        <v>265</v>
      </c>
      <c r="F253">
        <v>542.52499999999998</v>
      </c>
      <c r="G253" t="s">
        <v>241</v>
      </c>
      <c r="H253" t="s">
        <v>558</v>
      </c>
      <c r="I253">
        <v>2301</v>
      </c>
      <c r="J253">
        <v>27996</v>
      </c>
      <c r="K253">
        <v>1.2</v>
      </c>
      <c r="L253">
        <v>1</v>
      </c>
      <c r="M253">
        <v>1</v>
      </c>
      <c r="N253" s="36">
        <v>5.6660000000000004</v>
      </c>
      <c r="O253" s="36">
        <v>271.803</v>
      </c>
      <c r="P253" s="36">
        <v>1.7889999999999999</v>
      </c>
      <c r="Q253" s="36">
        <v>395786.21799999999</v>
      </c>
      <c r="R253" s="37">
        <v>0</v>
      </c>
      <c r="S253" s="36">
        <v>395786.21799999999</v>
      </c>
      <c r="T253" s="36">
        <f t="shared" si="15"/>
        <v>17131.536288000003</v>
      </c>
      <c r="U253" s="36">
        <f t="shared" si="18"/>
        <v>19023.491970000003</v>
      </c>
      <c r="V253" s="36">
        <f t="shared" si="16"/>
        <v>50.084844000000011</v>
      </c>
      <c r="W253" s="36">
        <f t="shared" si="17"/>
        <v>1978931.0899999999</v>
      </c>
      <c r="X253" s="36">
        <f t="shared" si="19"/>
        <v>2015136.2031019998</v>
      </c>
      <c r="Y253" t="s">
        <v>58</v>
      </c>
    </row>
    <row r="254" spans="1:25" ht="14.4" x14ac:dyDescent="0.3">
      <c r="A254">
        <v>2017</v>
      </c>
      <c r="B254">
        <v>5441787</v>
      </c>
      <c r="C254" t="s">
        <v>597</v>
      </c>
      <c r="D254" t="s">
        <v>603</v>
      </c>
      <c r="E254" t="s">
        <v>258</v>
      </c>
      <c r="F254">
        <v>101.449</v>
      </c>
      <c r="G254" t="s">
        <v>241</v>
      </c>
      <c r="H254" t="s">
        <v>558</v>
      </c>
      <c r="I254">
        <v>2301</v>
      </c>
      <c r="J254">
        <v>27996</v>
      </c>
      <c r="K254">
        <v>1.2</v>
      </c>
      <c r="L254">
        <v>1</v>
      </c>
      <c r="M254">
        <v>1</v>
      </c>
      <c r="N254" s="36">
        <v>0.223</v>
      </c>
      <c r="O254" s="36">
        <v>67.905000000000001</v>
      </c>
      <c r="P254" s="36">
        <v>0.27500000000000002</v>
      </c>
      <c r="Q254" s="36">
        <v>10107.772000000001</v>
      </c>
      <c r="R254" s="37">
        <v>0</v>
      </c>
      <c r="S254" s="36">
        <v>10107.772000000001</v>
      </c>
      <c r="T254" s="36">
        <f t="shared" si="15"/>
        <v>674.25566400000002</v>
      </c>
      <c r="U254" s="36">
        <f t="shared" si="18"/>
        <v>4752.6709500000006</v>
      </c>
      <c r="V254" s="36">
        <f t="shared" si="16"/>
        <v>7.6989000000000019</v>
      </c>
      <c r="W254" s="36">
        <f t="shared" si="17"/>
        <v>50538.86</v>
      </c>
      <c r="X254" s="36">
        <f t="shared" si="19"/>
        <v>55973.485514</v>
      </c>
      <c r="Y254" t="s">
        <v>58</v>
      </c>
    </row>
    <row r="255" spans="1:25" ht="14.4" x14ac:dyDescent="0.3">
      <c r="A255">
        <v>2017</v>
      </c>
      <c r="B255">
        <v>5441787</v>
      </c>
      <c r="C255" t="s">
        <v>597</v>
      </c>
      <c r="D255" t="s">
        <v>604</v>
      </c>
      <c r="E255" t="s">
        <v>258</v>
      </c>
      <c r="F255">
        <v>102.435</v>
      </c>
      <c r="G255" t="s">
        <v>241</v>
      </c>
      <c r="H255" t="s">
        <v>558</v>
      </c>
      <c r="I255">
        <v>2301</v>
      </c>
      <c r="J255">
        <v>27996</v>
      </c>
      <c r="K255">
        <v>1.2</v>
      </c>
      <c r="L255">
        <v>1</v>
      </c>
      <c r="M255">
        <v>1</v>
      </c>
      <c r="N255" s="36">
        <v>0.27800000000000002</v>
      </c>
      <c r="O255" s="36">
        <v>84.775000000000006</v>
      </c>
      <c r="P255" s="36">
        <v>0.34300000000000003</v>
      </c>
      <c r="Q255" s="36">
        <v>12618.882</v>
      </c>
      <c r="R255" s="37">
        <v>0</v>
      </c>
      <c r="S255" s="36">
        <v>12618.882</v>
      </c>
      <c r="T255" s="36">
        <f t="shared" si="15"/>
        <v>840.55190400000015</v>
      </c>
      <c r="U255" s="36">
        <f t="shared" si="18"/>
        <v>5933.402250000001</v>
      </c>
      <c r="V255" s="36">
        <f t="shared" si="16"/>
        <v>9.6026280000000028</v>
      </c>
      <c r="W255" s="36">
        <f t="shared" si="17"/>
        <v>63094.409999999996</v>
      </c>
      <c r="X255" s="36">
        <f t="shared" si="19"/>
        <v>69877.966782000003</v>
      </c>
      <c r="Y255" t="s">
        <v>58</v>
      </c>
    </row>
    <row r="256" spans="1:25" ht="14.4" x14ac:dyDescent="0.3">
      <c r="A256">
        <v>2017</v>
      </c>
      <c r="B256">
        <v>5441787</v>
      </c>
      <c r="C256" t="s">
        <v>597</v>
      </c>
      <c r="D256" t="s">
        <v>605</v>
      </c>
      <c r="E256" t="s">
        <v>258</v>
      </c>
      <c r="F256">
        <v>120.9</v>
      </c>
      <c r="G256" t="s">
        <v>241</v>
      </c>
      <c r="H256" t="s">
        <v>558</v>
      </c>
      <c r="I256">
        <v>2301</v>
      </c>
      <c r="J256">
        <v>27996</v>
      </c>
      <c r="K256">
        <v>1.2</v>
      </c>
      <c r="L256">
        <v>1</v>
      </c>
      <c r="M256">
        <v>1</v>
      </c>
      <c r="N256" s="36">
        <v>0.13300000000000001</v>
      </c>
      <c r="O256" s="36">
        <v>64.260000000000005</v>
      </c>
      <c r="P256" s="36">
        <v>0.16400000000000001</v>
      </c>
      <c r="Q256" s="36">
        <v>10434.903</v>
      </c>
      <c r="R256" s="37">
        <v>0</v>
      </c>
      <c r="S256" s="36">
        <v>10434.903</v>
      </c>
      <c r="T256" s="36">
        <f t="shared" si="15"/>
        <v>402.13454400000006</v>
      </c>
      <c r="U256" s="36">
        <f t="shared" si="18"/>
        <v>4497.5574000000006</v>
      </c>
      <c r="V256" s="36">
        <f t="shared" si="16"/>
        <v>4.5913440000000012</v>
      </c>
      <c r="W256" s="36">
        <f t="shared" si="17"/>
        <v>52174.514999999999</v>
      </c>
      <c r="X256" s="36">
        <f t="shared" si="19"/>
        <v>57078.798287999998</v>
      </c>
      <c r="Y256" t="s">
        <v>58</v>
      </c>
    </row>
    <row r="257" spans="1:25" ht="14.4" x14ac:dyDescent="0.3">
      <c r="A257">
        <v>2017</v>
      </c>
      <c r="B257">
        <v>5441788</v>
      </c>
      <c r="C257" t="s">
        <v>606</v>
      </c>
      <c r="D257" t="s">
        <v>607</v>
      </c>
      <c r="E257" t="s">
        <v>258</v>
      </c>
      <c r="F257">
        <v>41.857999999999997</v>
      </c>
      <c r="G257" t="s">
        <v>608</v>
      </c>
      <c r="H257" t="s">
        <v>435</v>
      </c>
      <c r="I257">
        <v>2102</v>
      </c>
      <c r="J257">
        <v>11754</v>
      </c>
      <c r="K257">
        <v>1</v>
      </c>
      <c r="L257">
        <v>1</v>
      </c>
      <c r="M257">
        <v>1</v>
      </c>
      <c r="N257" s="36">
        <v>0.39600000000000002</v>
      </c>
      <c r="O257" s="36">
        <v>3.8690000000000002</v>
      </c>
      <c r="P257" s="36">
        <v>5.7430000000000003</v>
      </c>
      <c r="Q257" s="36">
        <v>4266.5370000000003</v>
      </c>
      <c r="R257" s="37">
        <v>0</v>
      </c>
      <c r="S257" s="36">
        <v>4266.5370000000003</v>
      </c>
      <c r="T257" s="36">
        <f t="shared" si="15"/>
        <v>418.91256000000004</v>
      </c>
      <c r="U257" s="36">
        <f t="shared" si="18"/>
        <v>113.69056500000002</v>
      </c>
      <c r="V257" s="36">
        <f t="shared" si="16"/>
        <v>67.503222000000008</v>
      </c>
      <c r="W257" s="36">
        <f t="shared" si="17"/>
        <v>21332.685000000001</v>
      </c>
      <c r="X257" s="36">
        <f t="shared" si="19"/>
        <v>21932.791347000002</v>
      </c>
      <c r="Y257" t="s">
        <v>58</v>
      </c>
    </row>
    <row r="258" spans="1:25" ht="14.4" x14ac:dyDescent="0.3">
      <c r="A258">
        <v>2017</v>
      </c>
      <c r="B258">
        <v>5441788</v>
      </c>
      <c r="C258" t="s">
        <v>606</v>
      </c>
      <c r="D258" t="s">
        <v>609</v>
      </c>
      <c r="E258" t="s">
        <v>258</v>
      </c>
      <c r="F258">
        <v>5.7679999999999998</v>
      </c>
      <c r="G258" t="s">
        <v>608</v>
      </c>
      <c r="H258" t="s">
        <v>435</v>
      </c>
      <c r="I258">
        <v>2102</v>
      </c>
      <c r="J258">
        <v>11754</v>
      </c>
      <c r="K258">
        <v>1</v>
      </c>
      <c r="L258">
        <v>1</v>
      </c>
      <c r="M258">
        <v>1</v>
      </c>
      <c r="N258" s="36">
        <v>0.217</v>
      </c>
      <c r="O258" s="36">
        <v>2.1240000000000001</v>
      </c>
      <c r="P258" s="36">
        <v>3.153</v>
      </c>
      <c r="Q258" s="36">
        <v>2342.308</v>
      </c>
      <c r="R258" s="37">
        <v>0</v>
      </c>
      <c r="S258" s="36">
        <v>2342.308</v>
      </c>
      <c r="T258" s="36">
        <f t="shared" si="15"/>
        <v>229.55562000000003</v>
      </c>
      <c r="U258" s="36">
        <f t="shared" si="18"/>
        <v>62.413740000000011</v>
      </c>
      <c r="V258" s="36">
        <f t="shared" si="16"/>
        <v>37.060362000000005</v>
      </c>
      <c r="W258" s="36">
        <f t="shared" si="17"/>
        <v>11711.54</v>
      </c>
      <c r="X258" s="36">
        <f t="shared" si="19"/>
        <v>12040.569722</v>
      </c>
      <c r="Y258" t="s">
        <v>58</v>
      </c>
    </row>
    <row r="259" spans="1:25" ht="14.4" x14ac:dyDescent="0.3">
      <c r="A259">
        <v>2017</v>
      </c>
      <c r="B259">
        <v>5441788</v>
      </c>
      <c r="C259" t="s">
        <v>606</v>
      </c>
      <c r="D259" t="s">
        <v>610</v>
      </c>
      <c r="E259" t="s">
        <v>258</v>
      </c>
      <c r="F259">
        <v>5.86</v>
      </c>
      <c r="G259" t="s">
        <v>608</v>
      </c>
      <c r="H259" t="s">
        <v>435</v>
      </c>
      <c r="I259">
        <v>2102</v>
      </c>
      <c r="J259">
        <v>11754</v>
      </c>
      <c r="K259">
        <v>1</v>
      </c>
      <c r="L259">
        <v>1</v>
      </c>
      <c r="M259">
        <v>1</v>
      </c>
      <c r="N259" s="36">
        <v>6.4000000000000001E-2</v>
      </c>
      <c r="O259" s="36">
        <v>0.63100000000000001</v>
      </c>
      <c r="P259" s="36">
        <v>0.93600000000000005</v>
      </c>
      <c r="Q259" s="36">
        <v>695.697</v>
      </c>
      <c r="R259" s="37">
        <v>0</v>
      </c>
      <c r="S259" s="36">
        <v>695.697</v>
      </c>
      <c r="T259" s="36">
        <f t="shared" ref="T259:T322" si="20">0.1*$K259*$J259*$T$1*$N259</f>
        <v>67.703040000000016</v>
      </c>
      <c r="U259" s="36">
        <f t="shared" si="18"/>
        <v>18.541935000000002</v>
      </c>
      <c r="V259" s="36">
        <f t="shared" ref="V259:V322" si="21">0.1*$M259*$J259*$V$1*$P259</f>
        <v>11.001744000000002</v>
      </c>
      <c r="W259" s="36">
        <f t="shared" ref="W259:W322" si="22">+S259*$W$1</f>
        <v>3478.4850000000001</v>
      </c>
      <c r="X259" s="36">
        <f t="shared" si="19"/>
        <v>3575.7317190000003</v>
      </c>
      <c r="Y259" t="s">
        <v>58</v>
      </c>
    </row>
    <row r="260" spans="1:25" ht="14.4" x14ac:dyDescent="0.3">
      <c r="A260">
        <v>2017</v>
      </c>
      <c r="B260">
        <v>5441788</v>
      </c>
      <c r="C260" t="s">
        <v>606</v>
      </c>
      <c r="D260" t="s">
        <v>611</v>
      </c>
      <c r="E260" t="s">
        <v>258</v>
      </c>
      <c r="F260">
        <v>7.6109999999999998</v>
      </c>
      <c r="G260" t="s">
        <v>608</v>
      </c>
      <c r="H260" t="s">
        <v>435</v>
      </c>
      <c r="I260">
        <v>2102</v>
      </c>
      <c r="J260">
        <v>11754</v>
      </c>
      <c r="K260">
        <v>1</v>
      </c>
      <c r="L260">
        <v>1</v>
      </c>
      <c r="M260">
        <v>1</v>
      </c>
      <c r="N260" s="36">
        <v>5.0000000000000001E-3</v>
      </c>
      <c r="O260" s="36">
        <v>5.3999999999999999E-2</v>
      </c>
      <c r="P260" s="36">
        <v>8.1000000000000003E-2</v>
      </c>
      <c r="Q260" s="36">
        <v>60.247</v>
      </c>
      <c r="R260" s="37">
        <v>0</v>
      </c>
      <c r="S260" s="36">
        <v>60.247</v>
      </c>
      <c r="T260" s="36">
        <f t="shared" si="20"/>
        <v>5.2893000000000008</v>
      </c>
      <c r="U260" s="36">
        <f t="shared" ref="U260:U323" si="23">0.1*$L260*$J260*$U$1*$O260</f>
        <v>1.5867900000000004</v>
      </c>
      <c r="V260" s="36">
        <f t="shared" si="21"/>
        <v>0.95207400000000009</v>
      </c>
      <c r="W260" s="36">
        <f t="shared" si="22"/>
        <v>301.23500000000001</v>
      </c>
      <c r="X260" s="36">
        <f t="shared" ref="X260:X323" si="24">SUM(T260:W260)</f>
        <v>309.06316400000003</v>
      </c>
      <c r="Y260" t="s">
        <v>58</v>
      </c>
    </row>
    <row r="261" spans="1:25" ht="14.4" x14ac:dyDescent="0.3">
      <c r="A261">
        <v>2017</v>
      </c>
      <c r="B261">
        <v>5441884</v>
      </c>
      <c r="C261" t="s">
        <v>612</v>
      </c>
      <c r="D261" t="s">
        <v>613</v>
      </c>
      <c r="E261" t="s">
        <v>265</v>
      </c>
      <c r="F261">
        <v>46.817</v>
      </c>
      <c r="G261" t="s">
        <v>608</v>
      </c>
      <c r="H261" t="s">
        <v>73</v>
      </c>
      <c r="I261">
        <v>12101</v>
      </c>
      <c r="J261">
        <v>129263</v>
      </c>
      <c r="K261">
        <v>1</v>
      </c>
      <c r="L261">
        <v>1</v>
      </c>
      <c r="M261">
        <v>1</v>
      </c>
      <c r="N261" s="36">
        <v>2.524</v>
      </c>
      <c r="O261" s="36">
        <v>33.558</v>
      </c>
      <c r="P261" s="36">
        <v>4.157</v>
      </c>
      <c r="Q261" s="36">
        <v>39943.201999999997</v>
      </c>
      <c r="R261" s="37">
        <v>0</v>
      </c>
      <c r="S261" s="36">
        <v>39943.201999999997</v>
      </c>
      <c r="T261" s="36">
        <f t="shared" si="20"/>
        <v>29363.383080000003</v>
      </c>
      <c r="U261" s="36">
        <f t="shared" si="23"/>
        <v>10844.519385000001</v>
      </c>
      <c r="V261" s="36">
        <f t="shared" si="21"/>
        <v>537.34629100000006</v>
      </c>
      <c r="W261" s="36">
        <f t="shared" si="22"/>
        <v>199716.00999999998</v>
      </c>
      <c r="X261" s="36">
        <f t="shared" si="24"/>
        <v>240461.258756</v>
      </c>
      <c r="Y261" t="s">
        <v>2640</v>
      </c>
    </row>
    <row r="262" spans="1:25" ht="14.4" x14ac:dyDescent="0.3">
      <c r="A262">
        <v>2017</v>
      </c>
      <c r="B262">
        <v>5441884</v>
      </c>
      <c r="C262" t="s">
        <v>612</v>
      </c>
      <c r="D262" t="s">
        <v>614</v>
      </c>
      <c r="E262" t="s">
        <v>265</v>
      </c>
      <c r="F262">
        <v>46.43</v>
      </c>
      <c r="G262" t="s">
        <v>608</v>
      </c>
      <c r="H262" t="s">
        <v>73</v>
      </c>
      <c r="I262">
        <v>12101</v>
      </c>
      <c r="J262">
        <v>129263</v>
      </c>
      <c r="K262">
        <v>1</v>
      </c>
      <c r="L262">
        <v>1</v>
      </c>
      <c r="M262">
        <v>1</v>
      </c>
      <c r="N262" s="36">
        <v>2.4950000000000001</v>
      </c>
      <c r="O262" s="36">
        <v>33.170999999999999</v>
      </c>
      <c r="P262" s="36">
        <v>4.109</v>
      </c>
      <c r="Q262" s="36">
        <v>39482.300000000003</v>
      </c>
      <c r="R262" s="37">
        <v>0</v>
      </c>
      <c r="S262" s="36">
        <v>39482.300000000003</v>
      </c>
      <c r="T262" s="36">
        <f t="shared" si="20"/>
        <v>29026.006650000007</v>
      </c>
      <c r="U262" s="36">
        <f t="shared" si="23"/>
        <v>10719.457432500001</v>
      </c>
      <c r="V262" s="36">
        <f t="shared" si="21"/>
        <v>531.14166699999998</v>
      </c>
      <c r="W262" s="36">
        <f t="shared" si="22"/>
        <v>197411.5</v>
      </c>
      <c r="X262" s="36">
        <f t="shared" si="24"/>
        <v>237688.10574950001</v>
      </c>
      <c r="Y262" t="s">
        <v>2640</v>
      </c>
    </row>
    <row r="263" spans="1:25" ht="14.4" x14ac:dyDescent="0.3">
      <c r="A263">
        <v>2017</v>
      </c>
      <c r="B263">
        <v>5441884</v>
      </c>
      <c r="C263" t="s">
        <v>612</v>
      </c>
      <c r="D263" t="s">
        <v>615</v>
      </c>
      <c r="E263" t="s">
        <v>265</v>
      </c>
      <c r="F263">
        <v>19.256</v>
      </c>
      <c r="G263" t="s">
        <v>608</v>
      </c>
      <c r="H263" t="s">
        <v>73</v>
      </c>
      <c r="I263">
        <v>12101</v>
      </c>
      <c r="J263">
        <v>129263</v>
      </c>
      <c r="K263">
        <v>1</v>
      </c>
      <c r="L263">
        <v>1</v>
      </c>
      <c r="M263">
        <v>1</v>
      </c>
      <c r="N263" s="36">
        <v>0.72499999999999998</v>
      </c>
      <c r="O263" s="36">
        <v>35.203000000000003</v>
      </c>
      <c r="P263" s="36">
        <v>1.43</v>
      </c>
      <c r="Q263" s="36">
        <v>12129.96</v>
      </c>
      <c r="R263" s="37">
        <v>0</v>
      </c>
      <c r="S263" s="36">
        <v>12129.96</v>
      </c>
      <c r="T263" s="36">
        <f t="shared" si="20"/>
        <v>8434.4107500000009</v>
      </c>
      <c r="U263" s="36">
        <f t="shared" si="23"/>
        <v>11376.113472500001</v>
      </c>
      <c r="V263" s="36">
        <f t="shared" si="21"/>
        <v>184.84609</v>
      </c>
      <c r="W263" s="36">
        <f t="shared" si="22"/>
        <v>60649.799999999996</v>
      </c>
      <c r="X263" s="36">
        <f t="shared" si="24"/>
        <v>80645.170312500006</v>
      </c>
      <c r="Y263" t="s">
        <v>2640</v>
      </c>
    </row>
    <row r="264" spans="1:25" ht="14.4" x14ac:dyDescent="0.3">
      <c r="A264">
        <v>2017</v>
      </c>
      <c r="B264">
        <v>5441910</v>
      </c>
      <c r="C264" t="s">
        <v>616</v>
      </c>
      <c r="D264" t="s">
        <v>617</v>
      </c>
      <c r="E264" t="s">
        <v>258</v>
      </c>
      <c r="F264">
        <v>10.795</v>
      </c>
      <c r="G264" t="s">
        <v>283</v>
      </c>
      <c r="H264" t="s">
        <v>284</v>
      </c>
      <c r="I264">
        <v>8102</v>
      </c>
      <c r="J264">
        <v>117423</v>
      </c>
      <c r="K264">
        <v>1.2</v>
      </c>
      <c r="L264">
        <v>1</v>
      </c>
      <c r="M264">
        <v>1</v>
      </c>
      <c r="N264" s="36">
        <v>0.111</v>
      </c>
      <c r="O264" s="36">
        <v>0.41599999999999998</v>
      </c>
      <c r="P264" s="36">
        <v>1.4570000000000001</v>
      </c>
      <c r="Q264" s="36">
        <v>190.46100000000001</v>
      </c>
      <c r="R264" s="37">
        <v>0</v>
      </c>
      <c r="S264" s="36">
        <v>190.46100000000001</v>
      </c>
      <c r="T264" s="36">
        <f t="shared" si="20"/>
        <v>1407.6669240000001</v>
      </c>
      <c r="U264" s="36">
        <f t="shared" si="23"/>
        <v>122.11992000000002</v>
      </c>
      <c r="V264" s="36">
        <f t="shared" si="21"/>
        <v>171.08531100000002</v>
      </c>
      <c r="W264" s="36">
        <f t="shared" si="22"/>
        <v>952.30500000000006</v>
      </c>
      <c r="X264" s="36">
        <f t="shared" si="24"/>
        <v>2653.1771550000003</v>
      </c>
      <c r="Y264" t="s">
        <v>2633</v>
      </c>
    </row>
    <row r="265" spans="1:25" ht="14.4" x14ac:dyDescent="0.3">
      <c r="A265">
        <v>2017</v>
      </c>
      <c r="B265">
        <v>5441910</v>
      </c>
      <c r="C265" t="s">
        <v>616</v>
      </c>
      <c r="D265" t="s">
        <v>618</v>
      </c>
      <c r="E265" t="s">
        <v>258</v>
      </c>
      <c r="F265">
        <v>10.795</v>
      </c>
      <c r="G265" t="s">
        <v>283</v>
      </c>
      <c r="H265" t="s">
        <v>284</v>
      </c>
      <c r="I265">
        <v>8102</v>
      </c>
      <c r="J265">
        <v>117423</v>
      </c>
      <c r="K265">
        <v>1.2</v>
      </c>
      <c r="L265">
        <v>1</v>
      </c>
      <c r="M265">
        <v>1</v>
      </c>
      <c r="N265" s="36">
        <v>0.111</v>
      </c>
      <c r="O265" s="36">
        <v>0.41399999999999998</v>
      </c>
      <c r="P265" s="36">
        <v>1.4510000000000001</v>
      </c>
      <c r="Q265" s="36">
        <v>189.685</v>
      </c>
      <c r="R265" s="37">
        <v>0</v>
      </c>
      <c r="S265" s="36">
        <v>189.685</v>
      </c>
      <c r="T265" s="36">
        <f t="shared" si="20"/>
        <v>1407.6669240000001</v>
      </c>
      <c r="U265" s="36">
        <f t="shared" si="23"/>
        <v>121.53280500000002</v>
      </c>
      <c r="V265" s="36">
        <f t="shared" si="21"/>
        <v>170.38077300000003</v>
      </c>
      <c r="W265" s="36">
        <f t="shared" si="22"/>
        <v>948.42499999999995</v>
      </c>
      <c r="X265" s="36">
        <f t="shared" si="24"/>
        <v>2648.005502</v>
      </c>
      <c r="Y265" t="s">
        <v>2633</v>
      </c>
    </row>
    <row r="266" spans="1:25" ht="14.4" x14ac:dyDescent="0.3">
      <c r="A266">
        <v>2017</v>
      </c>
      <c r="B266">
        <v>5441910</v>
      </c>
      <c r="C266" t="s">
        <v>616</v>
      </c>
      <c r="D266" t="s">
        <v>619</v>
      </c>
      <c r="E266" t="s">
        <v>258</v>
      </c>
      <c r="F266">
        <v>19.864000000000001</v>
      </c>
      <c r="G266" t="s">
        <v>283</v>
      </c>
      <c r="H266" t="s">
        <v>284</v>
      </c>
      <c r="I266">
        <v>8102</v>
      </c>
      <c r="J266">
        <v>117423</v>
      </c>
      <c r="K266">
        <v>1.2</v>
      </c>
      <c r="L266">
        <v>1</v>
      </c>
      <c r="M266">
        <v>1</v>
      </c>
      <c r="N266" s="36">
        <v>0.255</v>
      </c>
      <c r="O266" s="36">
        <v>0.47699999999999998</v>
      </c>
      <c r="P266" s="36">
        <v>5.5609999999999999</v>
      </c>
      <c r="Q266" s="36">
        <v>3634.8780000000002</v>
      </c>
      <c r="R266" s="37">
        <v>0</v>
      </c>
      <c r="S266" s="36">
        <v>3634.8780000000002</v>
      </c>
      <c r="T266" s="36">
        <f t="shared" si="20"/>
        <v>3233.8294200000005</v>
      </c>
      <c r="U266" s="36">
        <f t="shared" si="23"/>
        <v>140.02692750000003</v>
      </c>
      <c r="V266" s="36">
        <f t="shared" si="21"/>
        <v>652.98930300000006</v>
      </c>
      <c r="W266" s="36">
        <f t="shared" si="22"/>
        <v>18174.39</v>
      </c>
      <c r="X266" s="36">
        <f t="shared" si="24"/>
        <v>22201.235650499999</v>
      </c>
      <c r="Y266" t="s">
        <v>2633</v>
      </c>
    </row>
    <row r="267" spans="1:25" ht="14.4" x14ac:dyDescent="0.3">
      <c r="A267">
        <v>2017</v>
      </c>
      <c r="B267">
        <v>5441910</v>
      </c>
      <c r="C267" t="s">
        <v>616</v>
      </c>
      <c r="D267" t="s">
        <v>620</v>
      </c>
      <c r="E267" t="s">
        <v>258</v>
      </c>
      <c r="F267">
        <v>20.100000000000001</v>
      </c>
      <c r="G267" t="s">
        <v>283</v>
      </c>
      <c r="H267" t="s">
        <v>284</v>
      </c>
      <c r="I267">
        <v>8102</v>
      </c>
      <c r="J267">
        <v>117423</v>
      </c>
      <c r="K267">
        <v>1.2</v>
      </c>
      <c r="L267">
        <v>1</v>
      </c>
      <c r="M267">
        <v>1</v>
      </c>
      <c r="N267" s="36">
        <v>2.3260000000000001</v>
      </c>
      <c r="O267" s="36">
        <v>8.6890000000000001</v>
      </c>
      <c r="P267" s="36">
        <v>30.387</v>
      </c>
      <c r="Q267" s="36">
        <v>3972.018</v>
      </c>
      <c r="R267" s="37">
        <v>0</v>
      </c>
      <c r="S267" s="36">
        <v>3972.018</v>
      </c>
      <c r="T267" s="36">
        <f t="shared" si="20"/>
        <v>29497.596984000003</v>
      </c>
      <c r="U267" s="36">
        <f t="shared" si="23"/>
        <v>2550.7211175000007</v>
      </c>
      <c r="V267" s="36">
        <f t="shared" si="21"/>
        <v>3568.1327010000005</v>
      </c>
      <c r="W267" s="36">
        <f t="shared" si="22"/>
        <v>19860.09</v>
      </c>
      <c r="X267" s="36">
        <f t="shared" si="24"/>
        <v>55476.540802500007</v>
      </c>
      <c r="Y267" t="s">
        <v>2633</v>
      </c>
    </row>
    <row r="268" spans="1:25" ht="14.4" x14ac:dyDescent="0.3">
      <c r="A268">
        <v>2017</v>
      </c>
      <c r="B268">
        <v>5441910</v>
      </c>
      <c r="C268" t="s">
        <v>616</v>
      </c>
      <c r="D268" t="s">
        <v>621</v>
      </c>
      <c r="E268" t="s">
        <v>258</v>
      </c>
      <c r="F268">
        <v>16.122</v>
      </c>
      <c r="G268" t="s">
        <v>283</v>
      </c>
      <c r="H268" t="s">
        <v>284</v>
      </c>
      <c r="I268">
        <v>8102</v>
      </c>
      <c r="J268">
        <v>117423</v>
      </c>
      <c r="K268">
        <v>1.2</v>
      </c>
      <c r="L268">
        <v>1</v>
      </c>
      <c r="M268">
        <v>1</v>
      </c>
      <c r="N268" s="36">
        <v>0.34100000000000003</v>
      </c>
      <c r="O268" s="36">
        <v>0.63700000000000001</v>
      </c>
      <c r="P268" s="36">
        <v>7.4279999999999999</v>
      </c>
      <c r="Q268" s="36">
        <v>4854.7259999999997</v>
      </c>
      <c r="R268" s="37">
        <v>0</v>
      </c>
      <c r="S268" s="36">
        <v>4854.7259999999997</v>
      </c>
      <c r="T268" s="36">
        <f t="shared" si="20"/>
        <v>4324.4542440000005</v>
      </c>
      <c r="U268" s="36">
        <f t="shared" si="23"/>
        <v>186.99612750000003</v>
      </c>
      <c r="V268" s="36">
        <f t="shared" si="21"/>
        <v>872.21804400000008</v>
      </c>
      <c r="W268" s="36">
        <f t="shared" si="22"/>
        <v>24273.629999999997</v>
      </c>
      <c r="X268" s="36">
        <f t="shared" si="24"/>
        <v>29657.298415499998</v>
      </c>
      <c r="Y268" t="s">
        <v>2633</v>
      </c>
    </row>
    <row r="269" spans="1:25" ht="14.4" x14ac:dyDescent="0.3">
      <c r="A269">
        <v>2017</v>
      </c>
      <c r="B269">
        <v>5441923</v>
      </c>
      <c r="C269" t="s">
        <v>622</v>
      </c>
      <c r="D269" t="s">
        <v>623</v>
      </c>
      <c r="E269" t="s">
        <v>321</v>
      </c>
      <c r="F269">
        <v>312.40600000000001</v>
      </c>
      <c r="G269" t="s">
        <v>241</v>
      </c>
      <c r="H269" t="s">
        <v>284</v>
      </c>
      <c r="I269">
        <v>8102</v>
      </c>
      <c r="J269">
        <v>117423</v>
      </c>
      <c r="K269">
        <v>1.2</v>
      </c>
      <c r="L269">
        <v>1</v>
      </c>
      <c r="M269">
        <v>1</v>
      </c>
      <c r="N269" s="36">
        <v>23.702000000000002</v>
      </c>
      <c r="O269" s="36">
        <v>824.23800000000006</v>
      </c>
      <c r="P269" s="36">
        <v>696.92200000000003</v>
      </c>
      <c r="Q269" s="36">
        <v>562060.37</v>
      </c>
      <c r="R269" s="37">
        <v>0</v>
      </c>
      <c r="S269" s="36">
        <v>562060.37</v>
      </c>
      <c r="T269" s="36">
        <f t="shared" si="20"/>
        <v>300581.27416800003</v>
      </c>
      <c r="U269" s="36">
        <f t="shared" si="23"/>
        <v>241961.24668500008</v>
      </c>
      <c r="V269" s="36">
        <f t="shared" si="21"/>
        <v>81834.672006000008</v>
      </c>
      <c r="W269" s="36">
        <f t="shared" si="22"/>
        <v>2810301.85</v>
      </c>
      <c r="X269" s="36">
        <f t="shared" si="24"/>
        <v>3434679.0428590002</v>
      </c>
      <c r="Y269" t="s">
        <v>2633</v>
      </c>
    </row>
    <row r="270" spans="1:25" ht="14.4" x14ac:dyDescent="0.3">
      <c r="A270">
        <v>2017</v>
      </c>
      <c r="B270">
        <v>5441923</v>
      </c>
      <c r="C270" t="s">
        <v>622</v>
      </c>
      <c r="D270" t="s">
        <v>624</v>
      </c>
      <c r="E270" t="s">
        <v>321</v>
      </c>
      <c r="F270">
        <v>744.88300000000004</v>
      </c>
      <c r="G270" t="s">
        <v>241</v>
      </c>
      <c r="H270" t="s">
        <v>284</v>
      </c>
      <c r="I270">
        <v>8102</v>
      </c>
      <c r="J270">
        <v>117423</v>
      </c>
      <c r="K270">
        <v>1.2</v>
      </c>
      <c r="L270">
        <v>1</v>
      </c>
      <c r="M270">
        <v>1</v>
      </c>
      <c r="N270" s="36">
        <v>30.201000000000001</v>
      </c>
      <c r="O270" s="36">
        <v>2450.7689999999998</v>
      </c>
      <c r="P270" s="36">
        <v>1662.9860000000001</v>
      </c>
      <c r="Q270" s="36">
        <v>1606857.507</v>
      </c>
      <c r="R270" s="37">
        <v>0</v>
      </c>
      <c r="S270" s="36">
        <v>1606857.507</v>
      </c>
      <c r="T270" s="36">
        <f t="shared" si="20"/>
        <v>382999.53848400002</v>
      </c>
      <c r="U270" s="36">
        <f t="shared" si="23"/>
        <v>719441.6207175001</v>
      </c>
      <c r="V270" s="36">
        <f t="shared" si="21"/>
        <v>195272.80507800003</v>
      </c>
      <c r="W270" s="36">
        <f t="shared" si="22"/>
        <v>8034287.5350000001</v>
      </c>
      <c r="X270" s="36">
        <f t="shared" si="24"/>
        <v>9332001.4992795009</v>
      </c>
      <c r="Y270" t="s">
        <v>2633</v>
      </c>
    </row>
    <row r="271" spans="1:25" ht="14.4" x14ac:dyDescent="0.3">
      <c r="A271">
        <v>2017</v>
      </c>
      <c r="B271">
        <v>5442119</v>
      </c>
      <c r="C271" t="s">
        <v>625</v>
      </c>
      <c r="D271" t="s">
        <v>626</v>
      </c>
      <c r="E271" t="s">
        <v>258</v>
      </c>
      <c r="F271">
        <v>121.315</v>
      </c>
      <c r="G271" t="s">
        <v>241</v>
      </c>
      <c r="H271" t="s">
        <v>517</v>
      </c>
      <c r="I271">
        <v>3202</v>
      </c>
      <c r="J271">
        <v>14656</v>
      </c>
      <c r="K271">
        <v>1.2</v>
      </c>
      <c r="L271">
        <v>1</v>
      </c>
      <c r="M271">
        <v>1.2</v>
      </c>
      <c r="N271" s="36">
        <v>2.5999999999999999E-2</v>
      </c>
      <c r="O271" s="36">
        <v>2.9169999999999998</v>
      </c>
      <c r="P271" s="36">
        <v>1.2170000000000001</v>
      </c>
      <c r="Q271" s="36">
        <v>434.34300000000002</v>
      </c>
      <c r="R271" s="37">
        <v>0</v>
      </c>
      <c r="S271" s="36">
        <v>434.34300000000002</v>
      </c>
      <c r="T271" s="36">
        <f t="shared" si="20"/>
        <v>41.154047999999996</v>
      </c>
      <c r="U271" s="36">
        <f t="shared" si="23"/>
        <v>106.87888000000001</v>
      </c>
      <c r="V271" s="36">
        <f t="shared" si="21"/>
        <v>21.4036224</v>
      </c>
      <c r="W271" s="36">
        <f t="shared" si="22"/>
        <v>2171.7150000000001</v>
      </c>
      <c r="X271" s="36">
        <f t="shared" si="24"/>
        <v>2341.1515503999999</v>
      </c>
      <c r="Y271" t="s">
        <v>2637</v>
      </c>
    </row>
    <row r="272" spans="1:25" ht="14.4" x14ac:dyDescent="0.3">
      <c r="A272">
        <v>2017</v>
      </c>
      <c r="B272">
        <v>5442119</v>
      </c>
      <c r="C272" t="s">
        <v>625</v>
      </c>
      <c r="D272" t="s">
        <v>627</v>
      </c>
      <c r="E272" t="s">
        <v>258</v>
      </c>
      <c r="F272">
        <v>140.26599999999999</v>
      </c>
      <c r="G272" t="s">
        <v>241</v>
      </c>
      <c r="H272" t="s">
        <v>517</v>
      </c>
      <c r="I272">
        <v>3202</v>
      </c>
      <c r="J272">
        <v>14656</v>
      </c>
      <c r="K272">
        <v>1.2</v>
      </c>
      <c r="L272">
        <v>1</v>
      </c>
      <c r="M272">
        <v>1.2</v>
      </c>
      <c r="N272" s="36">
        <v>1.7999999999999999E-2</v>
      </c>
      <c r="O272" s="36">
        <v>1.982</v>
      </c>
      <c r="P272" s="36">
        <v>0.82699999999999996</v>
      </c>
      <c r="Q272" s="36">
        <v>362.02600000000001</v>
      </c>
      <c r="R272" s="37">
        <v>0</v>
      </c>
      <c r="S272" s="36">
        <v>362.02600000000001</v>
      </c>
      <c r="T272" s="36">
        <f t="shared" si="20"/>
        <v>28.491263999999997</v>
      </c>
      <c r="U272" s="36">
        <f t="shared" si="23"/>
        <v>72.620480000000015</v>
      </c>
      <c r="V272" s="36">
        <f t="shared" si="21"/>
        <v>14.544614399999999</v>
      </c>
      <c r="W272" s="36">
        <f t="shared" si="22"/>
        <v>1810.13</v>
      </c>
      <c r="X272" s="36">
        <f t="shared" si="24"/>
        <v>1925.7863584000002</v>
      </c>
      <c r="Y272" t="s">
        <v>2637</v>
      </c>
    </row>
    <row r="273" spans="1:25" ht="14.4" x14ac:dyDescent="0.3">
      <c r="A273">
        <v>2017</v>
      </c>
      <c r="B273">
        <v>5443291</v>
      </c>
      <c r="C273" t="s">
        <v>628</v>
      </c>
      <c r="D273" t="s">
        <v>629</v>
      </c>
      <c r="E273" t="s">
        <v>258</v>
      </c>
      <c r="F273">
        <v>25.048999999999999</v>
      </c>
      <c r="G273" t="s">
        <v>283</v>
      </c>
      <c r="H273" t="s">
        <v>56</v>
      </c>
      <c r="I273">
        <v>1101</v>
      </c>
      <c r="J273">
        <v>200897</v>
      </c>
      <c r="K273">
        <v>1</v>
      </c>
      <c r="L273">
        <v>1</v>
      </c>
      <c r="M273">
        <v>1</v>
      </c>
      <c r="N273" s="36">
        <v>4.867</v>
      </c>
      <c r="O273" s="36">
        <v>18.18</v>
      </c>
      <c r="P273" s="36">
        <v>63.578000000000003</v>
      </c>
      <c r="Q273" s="36">
        <v>8310.4429999999993</v>
      </c>
      <c r="R273" s="37">
        <v>0</v>
      </c>
      <c r="S273" s="36">
        <v>8310.4429999999993</v>
      </c>
      <c r="T273" s="36">
        <f t="shared" si="20"/>
        <v>87998.912909999999</v>
      </c>
      <c r="U273" s="36">
        <f t="shared" si="23"/>
        <v>9130.7686500000018</v>
      </c>
      <c r="V273" s="36">
        <f t="shared" si="21"/>
        <v>12772.629466000002</v>
      </c>
      <c r="W273" s="36">
        <f t="shared" si="22"/>
        <v>41552.214999999997</v>
      </c>
      <c r="X273" s="36">
        <f t="shared" si="24"/>
        <v>151454.52602599998</v>
      </c>
      <c r="Y273" t="s">
        <v>2635</v>
      </c>
    </row>
    <row r="274" spans="1:25" ht="14.4" x14ac:dyDescent="0.3">
      <c r="A274">
        <v>2017</v>
      </c>
      <c r="B274">
        <v>5443291</v>
      </c>
      <c r="C274" t="s">
        <v>628</v>
      </c>
      <c r="D274" t="s">
        <v>630</v>
      </c>
      <c r="E274" t="s">
        <v>258</v>
      </c>
      <c r="F274">
        <v>25.048999999999999</v>
      </c>
      <c r="G274" t="s">
        <v>283</v>
      </c>
      <c r="H274" t="s">
        <v>56</v>
      </c>
      <c r="I274">
        <v>1101</v>
      </c>
      <c r="J274">
        <v>200897</v>
      </c>
      <c r="K274">
        <v>1</v>
      </c>
      <c r="L274">
        <v>1</v>
      </c>
      <c r="M274">
        <v>1</v>
      </c>
      <c r="N274" s="36">
        <v>2.2370000000000001</v>
      </c>
      <c r="O274" s="36">
        <v>8.3580000000000005</v>
      </c>
      <c r="P274" s="36">
        <v>29.228999999999999</v>
      </c>
      <c r="Q274" s="36">
        <v>3820.6239999999998</v>
      </c>
      <c r="R274" s="37">
        <v>0</v>
      </c>
      <c r="S274" s="36">
        <v>3820.6239999999998</v>
      </c>
      <c r="T274" s="36">
        <f t="shared" si="20"/>
        <v>40446.593010000004</v>
      </c>
      <c r="U274" s="36">
        <f t="shared" si="23"/>
        <v>4197.7428150000005</v>
      </c>
      <c r="V274" s="36">
        <f t="shared" si="21"/>
        <v>5872.0184130000007</v>
      </c>
      <c r="W274" s="36">
        <f t="shared" si="22"/>
        <v>19103.12</v>
      </c>
      <c r="X274" s="36">
        <f t="shared" si="24"/>
        <v>69619.474237999995</v>
      </c>
      <c r="Y274" t="s">
        <v>2635</v>
      </c>
    </row>
    <row r="275" spans="1:25" ht="14.4" x14ac:dyDescent="0.3">
      <c r="A275">
        <v>2017</v>
      </c>
      <c r="B275">
        <v>5443291</v>
      </c>
      <c r="C275" t="s">
        <v>628</v>
      </c>
      <c r="D275" t="s">
        <v>631</v>
      </c>
      <c r="E275" t="s">
        <v>258</v>
      </c>
      <c r="F275">
        <v>19.428000000000001</v>
      </c>
      <c r="G275" t="s">
        <v>283</v>
      </c>
      <c r="H275" t="s">
        <v>56</v>
      </c>
      <c r="I275">
        <v>1101</v>
      </c>
      <c r="J275">
        <v>200897</v>
      </c>
      <c r="K275">
        <v>1</v>
      </c>
      <c r="L275">
        <v>1</v>
      </c>
      <c r="M275">
        <v>1</v>
      </c>
      <c r="N275" s="36">
        <v>0.71799999999999997</v>
      </c>
      <c r="O275" s="36">
        <v>2.6819999999999999</v>
      </c>
      <c r="P275" s="36">
        <v>9.3800000000000008</v>
      </c>
      <c r="Q275" s="36">
        <v>1226.1179999999999</v>
      </c>
      <c r="R275" s="37">
        <v>0</v>
      </c>
      <c r="S275" s="36">
        <v>1226.1179999999999</v>
      </c>
      <c r="T275" s="36">
        <f t="shared" si="20"/>
        <v>12981.96414</v>
      </c>
      <c r="U275" s="36">
        <f t="shared" si="23"/>
        <v>1347.0143850000002</v>
      </c>
      <c r="V275" s="36">
        <f t="shared" si="21"/>
        <v>1884.4138600000003</v>
      </c>
      <c r="W275" s="36">
        <f t="shared" si="22"/>
        <v>6130.59</v>
      </c>
      <c r="X275" s="36">
        <f t="shared" si="24"/>
        <v>22343.982385000003</v>
      </c>
      <c r="Y275" t="s">
        <v>2635</v>
      </c>
    </row>
    <row r="276" spans="1:25" ht="14.4" x14ac:dyDescent="0.3">
      <c r="A276">
        <v>2017</v>
      </c>
      <c r="B276">
        <v>5443291</v>
      </c>
      <c r="C276" t="s">
        <v>628</v>
      </c>
      <c r="D276" t="s">
        <v>632</v>
      </c>
      <c r="E276" t="s">
        <v>258</v>
      </c>
      <c r="F276">
        <v>20.161000000000001</v>
      </c>
      <c r="G276" t="s">
        <v>283</v>
      </c>
      <c r="H276" t="s">
        <v>56</v>
      </c>
      <c r="I276">
        <v>1101</v>
      </c>
      <c r="J276">
        <v>200897</v>
      </c>
      <c r="K276">
        <v>1</v>
      </c>
      <c r="L276">
        <v>1</v>
      </c>
      <c r="M276">
        <v>1</v>
      </c>
      <c r="N276" s="36">
        <v>1.8029999999999999</v>
      </c>
      <c r="O276" s="36">
        <v>6.7370000000000001</v>
      </c>
      <c r="P276" s="36">
        <v>23.559000000000001</v>
      </c>
      <c r="Q276" s="36">
        <v>3079.4870000000001</v>
      </c>
      <c r="R276" s="37">
        <v>0</v>
      </c>
      <c r="S276" s="36">
        <v>3079.4870000000001</v>
      </c>
      <c r="T276" s="36">
        <f t="shared" si="20"/>
        <v>32599.556189999999</v>
      </c>
      <c r="U276" s="36">
        <f t="shared" si="23"/>
        <v>3383.6077225000004</v>
      </c>
      <c r="V276" s="36">
        <f t="shared" si="21"/>
        <v>4732.9324230000011</v>
      </c>
      <c r="W276" s="36">
        <f t="shared" si="22"/>
        <v>15397.435000000001</v>
      </c>
      <c r="X276" s="36">
        <f t="shared" si="24"/>
        <v>56113.531335499996</v>
      </c>
      <c r="Y276" t="s">
        <v>2635</v>
      </c>
    </row>
    <row r="277" spans="1:25" ht="14.4" x14ac:dyDescent="0.3">
      <c r="A277">
        <v>2017</v>
      </c>
      <c r="B277">
        <v>5443291</v>
      </c>
      <c r="C277" t="s">
        <v>628</v>
      </c>
      <c r="D277" t="s">
        <v>633</v>
      </c>
      <c r="E277" t="s">
        <v>258</v>
      </c>
      <c r="F277">
        <v>5.2539999999999996</v>
      </c>
      <c r="G277" t="s">
        <v>283</v>
      </c>
      <c r="H277" t="s">
        <v>56</v>
      </c>
      <c r="I277">
        <v>1101</v>
      </c>
      <c r="J277">
        <v>200897</v>
      </c>
      <c r="K277">
        <v>1</v>
      </c>
      <c r="L277">
        <v>1</v>
      </c>
      <c r="M277">
        <v>1</v>
      </c>
      <c r="N277" s="36">
        <v>0.60499999999999998</v>
      </c>
      <c r="O277" s="36">
        <v>2.2610000000000001</v>
      </c>
      <c r="P277" s="36">
        <v>7.907</v>
      </c>
      <c r="Q277" s="36">
        <v>1033.5609999999999</v>
      </c>
      <c r="R277" s="37">
        <v>0</v>
      </c>
      <c r="S277" s="36">
        <v>1033.5609999999999</v>
      </c>
      <c r="T277" s="36">
        <f t="shared" si="20"/>
        <v>10938.84165</v>
      </c>
      <c r="U277" s="36">
        <f t="shared" si="23"/>
        <v>1135.5702925000003</v>
      </c>
      <c r="V277" s="36">
        <f t="shared" si="21"/>
        <v>1588.4925790000002</v>
      </c>
      <c r="W277" s="36">
        <f t="shared" si="22"/>
        <v>5167.8049999999994</v>
      </c>
      <c r="X277" s="36">
        <f t="shared" si="24"/>
        <v>18830.709521500001</v>
      </c>
      <c r="Y277" t="s">
        <v>2635</v>
      </c>
    </row>
    <row r="278" spans="1:25" ht="14.4" x14ac:dyDescent="0.3">
      <c r="A278">
        <v>2017</v>
      </c>
      <c r="B278">
        <v>5443291</v>
      </c>
      <c r="C278" t="s">
        <v>628</v>
      </c>
      <c r="D278" t="s">
        <v>634</v>
      </c>
      <c r="E278" t="s">
        <v>258</v>
      </c>
      <c r="F278">
        <v>5.2539999999999996</v>
      </c>
      <c r="G278" t="s">
        <v>283</v>
      </c>
      <c r="H278" t="s">
        <v>56</v>
      </c>
      <c r="I278">
        <v>1101</v>
      </c>
      <c r="J278">
        <v>200897</v>
      </c>
      <c r="K278">
        <v>1</v>
      </c>
      <c r="L278">
        <v>1</v>
      </c>
      <c r="M278">
        <v>1</v>
      </c>
      <c r="N278" s="36">
        <v>0.55300000000000005</v>
      </c>
      <c r="O278" s="36">
        <v>2.0680000000000001</v>
      </c>
      <c r="P278" s="36">
        <v>7.2329999999999997</v>
      </c>
      <c r="Q278" s="36">
        <v>945.51499999999999</v>
      </c>
      <c r="R278" s="37">
        <v>0</v>
      </c>
      <c r="S278" s="36">
        <v>945.51499999999999</v>
      </c>
      <c r="T278" s="36">
        <f t="shared" si="20"/>
        <v>9998.6436900000008</v>
      </c>
      <c r="U278" s="36">
        <f t="shared" si="23"/>
        <v>1038.6374900000001</v>
      </c>
      <c r="V278" s="36">
        <f t="shared" si="21"/>
        <v>1453.0880010000001</v>
      </c>
      <c r="W278" s="36">
        <f t="shared" si="22"/>
        <v>4727.5749999999998</v>
      </c>
      <c r="X278" s="36">
        <f t="shared" si="24"/>
        <v>17217.944181000003</v>
      </c>
      <c r="Y278" t="s">
        <v>2635</v>
      </c>
    </row>
    <row r="279" spans="1:25" ht="14.4" x14ac:dyDescent="0.3">
      <c r="A279">
        <v>2017</v>
      </c>
      <c r="B279">
        <v>5452085</v>
      </c>
      <c r="C279" t="s">
        <v>635</v>
      </c>
      <c r="D279" t="s">
        <v>636</v>
      </c>
      <c r="E279" t="s">
        <v>321</v>
      </c>
      <c r="F279">
        <v>926.85299999999995</v>
      </c>
      <c r="G279" t="s">
        <v>241</v>
      </c>
      <c r="H279" t="s">
        <v>284</v>
      </c>
      <c r="I279">
        <v>8102</v>
      </c>
      <c r="J279">
        <v>117423</v>
      </c>
      <c r="K279">
        <v>1.2</v>
      </c>
      <c r="L279">
        <v>1</v>
      </c>
      <c r="M279">
        <v>1</v>
      </c>
      <c r="N279" s="36">
        <v>22.535</v>
      </c>
      <c r="O279" s="36">
        <v>3412.9760000000001</v>
      </c>
      <c r="P279" s="36">
        <v>1515.44</v>
      </c>
      <c r="Q279" s="36">
        <v>2526531.3119999999</v>
      </c>
      <c r="R279" s="37">
        <v>0</v>
      </c>
      <c r="S279" s="36">
        <v>2526531.3119999999</v>
      </c>
      <c r="T279" s="36">
        <f t="shared" si="20"/>
        <v>285781.74894000002</v>
      </c>
      <c r="U279" s="36">
        <f t="shared" si="23"/>
        <v>1001904.7021200003</v>
      </c>
      <c r="V279" s="36">
        <f t="shared" si="21"/>
        <v>177947.51112000004</v>
      </c>
      <c r="W279" s="36">
        <f t="shared" si="22"/>
        <v>12632656.559999999</v>
      </c>
      <c r="X279" s="36">
        <f t="shared" si="24"/>
        <v>14098290.522179998</v>
      </c>
      <c r="Y279" t="s">
        <v>2633</v>
      </c>
    </row>
    <row r="280" spans="1:25" ht="14.4" x14ac:dyDescent="0.3">
      <c r="A280">
        <v>2017</v>
      </c>
      <c r="B280">
        <v>5452085</v>
      </c>
      <c r="C280" t="s">
        <v>635</v>
      </c>
      <c r="D280" t="s">
        <v>637</v>
      </c>
      <c r="E280" t="s">
        <v>258</v>
      </c>
      <c r="F280">
        <v>12.683999999999999</v>
      </c>
      <c r="G280" t="s">
        <v>241</v>
      </c>
      <c r="H280" t="s">
        <v>284</v>
      </c>
      <c r="I280">
        <v>8102</v>
      </c>
      <c r="J280">
        <v>117423</v>
      </c>
      <c r="K280">
        <v>1.2</v>
      </c>
      <c r="L280">
        <v>1</v>
      </c>
      <c r="M280">
        <v>1</v>
      </c>
      <c r="N280" s="36">
        <v>0.224</v>
      </c>
      <c r="O280" s="36">
        <v>2.1930000000000001</v>
      </c>
      <c r="P280" s="36">
        <v>3.2549999999999999</v>
      </c>
      <c r="Q280" s="36">
        <v>2418.4110000000001</v>
      </c>
      <c r="R280" s="37">
        <v>0</v>
      </c>
      <c r="S280" s="36">
        <v>2418.4110000000001</v>
      </c>
      <c r="T280" s="36">
        <f t="shared" si="20"/>
        <v>2840.6972160000005</v>
      </c>
      <c r="U280" s="36">
        <f t="shared" si="23"/>
        <v>643.7715975000001</v>
      </c>
      <c r="V280" s="36">
        <f t="shared" si="21"/>
        <v>382.21186500000005</v>
      </c>
      <c r="W280" s="36">
        <f t="shared" si="22"/>
        <v>12092.055</v>
      </c>
      <c r="X280" s="36">
        <f t="shared" si="24"/>
        <v>15958.735678500001</v>
      </c>
      <c r="Y280" t="s">
        <v>2633</v>
      </c>
    </row>
    <row r="281" spans="1:25" ht="14.4" x14ac:dyDescent="0.3">
      <c r="A281">
        <v>2017</v>
      </c>
      <c r="B281">
        <v>5452212</v>
      </c>
      <c r="C281" t="s">
        <v>638</v>
      </c>
      <c r="D281" t="s">
        <v>639</v>
      </c>
      <c r="E281" t="s">
        <v>316</v>
      </c>
      <c r="F281">
        <v>223.19800000000001</v>
      </c>
      <c r="G281" t="s">
        <v>241</v>
      </c>
      <c r="H281" t="s">
        <v>380</v>
      </c>
      <c r="I281">
        <v>8112</v>
      </c>
      <c r="J281">
        <v>110823</v>
      </c>
      <c r="K281">
        <v>1.2</v>
      </c>
      <c r="L281">
        <v>1</v>
      </c>
      <c r="M281">
        <v>1</v>
      </c>
      <c r="N281" s="36">
        <v>22.832999999999998</v>
      </c>
      <c r="O281" s="36">
        <v>377.97199999999998</v>
      </c>
      <c r="P281" s="36">
        <v>518.99699999999996</v>
      </c>
      <c r="Q281" s="36">
        <v>569415.22499999998</v>
      </c>
      <c r="R281" s="37">
        <v>0</v>
      </c>
      <c r="S281" s="36">
        <v>569415.22499999998</v>
      </c>
      <c r="T281" s="36">
        <f t="shared" si="20"/>
        <v>273285.52837199997</v>
      </c>
      <c r="U281" s="36">
        <f t="shared" si="23"/>
        <v>104719.97739000001</v>
      </c>
      <c r="V281" s="36">
        <f t="shared" si="21"/>
        <v>57516.804531000002</v>
      </c>
      <c r="W281" s="36">
        <f t="shared" si="22"/>
        <v>2847076.125</v>
      </c>
      <c r="X281" s="36">
        <f t="shared" si="24"/>
        <v>3282598.4352930002</v>
      </c>
      <c r="Y281" t="s">
        <v>2633</v>
      </c>
    </row>
    <row r="282" spans="1:25" ht="14.4" x14ac:dyDescent="0.3">
      <c r="A282">
        <v>2017</v>
      </c>
      <c r="B282">
        <v>5452233</v>
      </c>
      <c r="C282" t="s">
        <v>640</v>
      </c>
      <c r="D282" t="s">
        <v>641</v>
      </c>
      <c r="E282" t="s">
        <v>321</v>
      </c>
      <c r="F282">
        <v>654.904</v>
      </c>
      <c r="G282" t="s">
        <v>241</v>
      </c>
      <c r="H282" t="s">
        <v>435</v>
      </c>
      <c r="I282">
        <v>2102</v>
      </c>
      <c r="J282">
        <v>11754</v>
      </c>
      <c r="K282">
        <v>1</v>
      </c>
      <c r="L282">
        <v>1</v>
      </c>
      <c r="M282">
        <v>1</v>
      </c>
      <c r="N282" s="36">
        <v>101.80500000000001</v>
      </c>
      <c r="O282" s="36">
        <v>1084.5340000000001</v>
      </c>
      <c r="P282" s="36">
        <v>908.78</v>
      </c>
      <c r="Q282" s="36">
        <v>2568386.25</v>
      </c>
      <c r="R282" s="37">
        <v>0</v>
      </c>
      <c r="S282" s="36">
        <v>2568386.25</v>
      </c>
      <c r="T282" s="36">
        <f t="shared" si="20"/>
        <v>107695.43730000002</v>
      </c>
      <c r="U282" s="36">
        <f t="shared" si="23"/>
        <v>31869.03159000001</v>
      </c>
      <c r="V282" s="36">
        <f t="shared" si="21"/>
        <v>10681.800120000002</v>
      </c>
      <c r="W282" s="36">
        <f t="shared" si="22"/>
        <v>12841931.25</v>
      </c>
      <c r="X282" s="36">
        <f t="shared" si="24"/>
        <v>12992177.51901</v>
      </c>
      <c r="Y282" t="s">
        <v>58</v>
      </c>
    </row>
    <row r="283" spans="1:25" ht="14.4" x14ac:dyDescent="0.3">
      <c r="A283">
        <v>2017</v>
      </c>
      <c r="B283">
        <v>5452233</v>
      </c>
      <c r="C283" t="s">
        <v>640</v>
      </c>
      <c r="D283" t="s">
        <v>642</v>
      </c>
      <c r="E283" t="s">
        <v>321</v>
      </c>
      <c r="F283">
        <v>654.904</v>
      </c>
      <c r="G283" t="s">
        <v>241</v>
      </c>
      <c r="H283" t="s">
        <v>435</v>
      </c>
      <c r="I283">
        <v>2102</v>
      </c>
      <c r="J283">
        <v>11754</v>
      </c>
      <c r="K283">
        <v>1</v>
      </c>
      <c r="L283">
        <v>1</v>
      </c>
      <c r="M283">
        <v>1</v>
      </c>
      <c r="N283" s="36">
        <v>0</v>
      </c>
      <c r="O283" s="36">
        <v>0</v>
      </c>
      <c r="P283" s="36">
        <v>0</v>
      </c>
      <c r="Q283" s="36">
        <v>0</v>
      </c>
      <c r="R283" s="37">
        <v>0</v>
      </c>
      <c r="S283" s="36">
        <v>0</v>
      </c>
      <c r="T283" s="36">
        <f t="shared" si="20"/>
        <v>0</v>
      </c>
      <c r="U283" s="36">
        <f t="shared" si="23"/>
        <v>0</v>
      </c>
      <c r="V283" s="36">
        <f t="shared" si="21"/>
        <v>0</v>
      </c>
      <c r="W283" s="36">
        <f t="shared" si="22"/>
        <v>0</v>
      </c>
      <c r="X283" s="36">
        <f t="shared" si="24"/>
        <v>0</v>
      </c>
      <c r="Y283" t="s">
        <v>58</v>
      </c>
    </row>
    <row r="284" spans="1:25" ht="14.4" x14ac:dyDescent="0.3">
      <c r="A284">
        <v>2017</v>
      </c>
      <c r="B284">
        <v>5452292</v>
      </c>
      <c r="C284" t="s">
        <v>643</v>
      </c>
      <c r="D284" t="s">
        <v>644</v>
      </c>
      <c r="E284" t="s">
        <v>321</v>
      </c>
      <c r="F284">
        <v>738.76300000000003</v>
      </c>
      <c r="G284" t="s">
        <v>241</v>
      </c>
      <c r="H284" t="s">
        <v>435</v>
      </c>
      <c r="I284">
        <v>2102</v>
      </c>
      <c r="J284">
        <v>11754</v>
      </c>
      <c r="K284">
        <v>1</v>
      </c>
      <c r="L284">
        <v>1</v>
      </c>
      <c r="M284">
        <v>1</v>
      </c>
      <c r="N284" s="36">
        <v>318.77300000000002</v>
      </c>
      <c r="O284" s="36">
        <v>3187.9789999999998</v>
      </c>
      <c r="P284" s="36">
        <v>4396.16</v>
      </c>
      <c r="Q284" s="36">
        <v>3040657.125</v>
      </c>
      <c r="R284" s="37">
        <v>0</v>
      </c>
      <c r="S284" s="36">
        <v>3040657.125</v>
      </c>
      <c r="T284" s="36">
        <f t="shared" si="20"/>
        <v>337217.20578000008</v>
      </c>
      <c r="U284" s="36">
        <f t="shared" si="23"/>
        <v>93678.762915000014</v>
      </c>
      <c r="V284" s="36">
        <f t="shared" si="21"/>
        <v>51672.464640000006</v>
      </c>
      <c r="W284" s="36">
        <f t="shared" si="22"/>
        <v>15203285.625</v>
      </c>
      <c r="X284" s="36">
        <f t="shared" si="24"/>
        <v>15685854.058335001</v>
      </c>
      <c r="Y284" t="s">
        <v>58</v>
      </c>
    </row>
    <row r="285" spans="1:25" ht="14.4" x14ac:dyDescent="0.3">
      <c r="A285">
        <v>2017</v>
      </c>
      <c r="B285">
        <v>5452292</v>
      </c>
      <c r="C285" t="s">
        <v>643</v>
      </c>
      <c r="D285" t="s">
        <v>645</v>
      </c>
      <c r="E285" t="s">
        <v>321</v>
      </c>
      <c r="F285">
        <v>738.76300000000003</v>
      </c>
      <c r="G285" t="s">
        <v>241</v>
      </c>
      <c r="H285" t="s">
        <v>435</v>
      </c>
      <c r="I285">
        <v>2102</v>
      </c>
      <c r="J285">
        <v>11754</v>
      </c>
      <c r="K285">
        <v>1</v>
      </c>
      <c r="L285">
        <v>1</v>
      </c>
      <c r="M285">
        <v>1</v>
      </c>
      <c r="N285" s="36">
        <v>0</v>
      </c>
      <c r="O285" s="36">
        <v>0</v>
      </c>
      <c r="P285" s="36">
        <v>0</v>
      </c>
      <c r="Q285" s="36">
        <v>0</v>
      </c>
      <c r="R285" s="37">
        <v>0</v>
      </c>
      <c r="S285" s="36">
        <v>0</v>
      </c>
      <c r="T285" s="36">
        <f t="shared" si="20"/>
        <v>0</v>
      </c>
      <c r="U285" s="36">
        <f t="shared" si="23"/>
        <v>0</v>
      </c>
      <c r="V285" s="36">
        <f t="shared" si="21"/>
        <v>0</v>
      </c>
      <c r="W285" s="36">
        <f t="shared" si="22"/>
        <v>0</v>
      </c>
      <c r="X285" s="36">
        <f t="shared" si="24"/>
        <v>0</v>
      </c>
      <c r="Y285" t="s">
        <v>58</v>
      </c>
    </row>
    <row r="286" spans="1:25" ht="14.4" x14ac:dyDescent="0.3">
      <c r="A286">
        <v>2017</v>
      </c>
      <c r="B286">
        <v>5452311</v>
      </c>
      <c r="C286" t="s">
        <v>646</v>
      </c>
      <c r="D286" t="s">
        <v>647</v>
      </c>
      <c r="E286" t="s">
        <v>265</v>
      </c>
      <c r="F286">
        <v>44.93</v>
      </c>
      <c r="G286" t="s">
        <v>270</v>
      </c>
      <c r="H286" t="s">
        <v>648</v>
      </c>
      <c r="I286">
        <v>13401</v>
      </c>
      <c r="J286">
        <v>303520</v>
      </c>
      <c r="K286">
        <v>1.2</v>
      </c>
      <c r="L286">
        <v>1.1000000000000001</v>
      </c>
      <c r="M286">
        <v>1</v>
      </c>
      <c r="N286" s="36">
        <v>0.40600000000000003</v>
      </c>
      <c r="O286" s="36">
        <v>10.971</v>
      </c>
      <c r="P286" s="36">
        <v>0</v>
      </c>
      <c r="Q286" s="36">
        <v>19456.895</v>
      </c>
      <c r="R286" s="37">
        <v>0</v>
      </c>
      <c r="S286" s="36">
        <v>19456.895</v>
      </c>
      <c r="T286" s="36">
        <f t="shared" si="20"/>
        <v>13308.744960000002</v>
      </c>
      <c r="U286" s="36">
        <f t="shared" si="23"/>
        <v>9157.2742800000015</v>
      </c>
      <c r="V286" s="36">
        <f t="shared" si="21"/>
        <v>0</v>
      </c>
      <c r="W286" s="36">
        <f t="shared" si="22"/>
        <v>97284.475000000006</v>
      </c>
      <c r="X286" s="36">
        <f t="shared" si="24"/>
        <v>119750.49424</v>
      </c>
      <c r="Y286" t="s">
        <v>2634</v>
      </c>
    </row>
    <row r="287" spans="1:25" ht="14.4" x14ac:dyDescent="0.3">
      <c r="A287">
        <v>2017</v>
      </c>
      <c r="B287">
        <v>5452311</v>
      </c>
      <c r="C287" t="s">
        <v>646</v>
      </c>
      <c r="D287" t="s">
        <v>649</v>
      </c>
      <c r="E287" t="s">
        <v>265</v>
      </c>
      <c r="F287">
        <v>39.156999999999996</v>
      </c>
      <c r="G287" t="s">
        <v>270</v>
      </c>
      <c r="H287" t="s">
        <v>648</v>
      </c>
      <c r="I287">
        <v>13401</v>
      </c>
      <c r="J287">
        <v>303520</v>
      </c>
      <c r="K287">
        <v>1.2</v>
      </c>
      <c r="L287">
        <v>1.1000000000000001</v>
      </c>
      <c r="M287">
        <v>1</v>
      </c>
      <c r="N287" s="36">
        <v>7.4999999999999997E-2</v>
      </c>
      <c r="O287" s="36">
        <v>3.3690000000000002</v>
      </c>
      <c r="P287" s="36">
        <v>0</v>
      </c>
      <c r="Q287" s="36">
        <v>4230.75</v>
      </c>
      <c r="R287" s="37">
        <v>0</v>
      </c>
      <c r="S287" s="36">
        <v>4230.75</v>
      </c>
      <c r="T287" s="36">
        <f t="shared" si="20"/>
        <v>2458.5120000000002</v>
      </c>
      <c r="U287" s="36">
        <f t="shared" si="23"/>
        <v>2812.0369200000009</v>
      </c>
      <c r="V287" s="36">
        <f t="shared" si="21"/>
        <v>0</v>
      </c>
      <c r="W287" s="36">
        <f t="shared" si="22"/>
        <v>21153.75</v>
      </c>
      <c r="X287" s="36">
        <f t="shared" si="24"/>
        <v>26424.298920000001</v>
      </c>
      <c r="Y287" t="s">
        <v>2634</v>
      </c>
    </row>
    <row r="288" spans="1:25" ht="14.4" x14ac:dyDescent="0.3">
      <c r="A288">
        <v>2017</v>
      </c>
      <c r="B288">
        <v>5452865</v>
      </c>
      <c r="C288" t="s">
        <v>650</v>
      </c>
      <c r="D288" t="s">
        <v>651</v>
      </c>
      <c r="E288" t="s">
        <v>321</v>
      </c>
      <c r="F288">
        <v>22.37</v>
      </c>
      <c r="G288" t="s">
        <v>270</v>
      </c>
      <c r="H288" t="s">
        <v>652</v>
      </c>
      <c r="I288">
        <v>7401</v>
      </c>
      <c r="J288">
        <v>91303</v>
      </c>
      <c r="K288">
        <v>1</v>
      </c>
      <c r="L288">
        <v>1</v>
      </c>
      <c r="M288">
        <v>1</v>
      </c>
      <c r="N288" s="36">
        <v>11.603</v>
      </c>
      <c r="O288" s="36">
        <v>22.663</v>
      </c>
      <c r="P288" s="36">
        <v>333.00099999999998</v>
      </c>
      <c r="Q288" s="36">
        <v>14141.998</v>
      </c>
      <c r="R288" s="37">
        <v>0</v>
      </c>
      <c r="S288" s="36">
        <v>14141.998</v>
      </c>
      <c r="T288" s="36">
        <f t="shared" si="20"/>
        <v>95344.983810000005</v>
      </c>
      <c r="U288" s="36">
        <f t="shared" si="23"/>
        <v>5172.9997225000016</v>
      </c>
      <c r="V288" s="36">
        <f t="shared" si="21"/>
        <v>30403.990303000002</v>
      </c>
      <c r="W288" s="36">
        <f t="shared" si="22"/>
        <v>70709.989999999991</v>
      </c>
      <c r="X288" s="36">
        <f t="shared" si="24"/>
        <v>201631.96383550001</v>
      </c>
      <c r="Y288" t="s">
        <v>1088</v>
      </c>
    </row>
    <row r="289" spans="1:25" ht="14.4" x14ac:dyDescent="0.3">
      <c r="A289">
        <v>2017</v>
      </c>
      <c r="B289">
        <v>5452865</v>
      </c>
      <c r="C289" t="s">
        <v>650</v>
      </c>
      <c r="D289" t="s">
        <v>653</v>
      </c>
      <c r="E289" t="s">
        <v>321</v>
      </c>
      <c r="F289">
        <v>22.37</v>
      </c>
      <c r="G289" t="s">
        <v>270</v>
      </c>
      <c r="H289" t="s">
        <v>652</v>
      </c>
      <c r="I289">
        <v>7401</v>
      </c>
      <c r="J289">
        <v>91303</v>
      </c>
      <c r="K289">
        <v>1</v>
      </c>
      <c r="L289">
        <v>1</v>
      </c>
      <c r="M289">
        <v>1</v>
      </c>
      <c r="N289" s="36">
        <v>12.6</v>
      </c>
      <c r="O289" s="36">
        <v>24.61</v>
      </c>
      <c r="P289" s="36">
        <v>361.61399999999998</v>
      </c>
      <c r="Q289" s="36">
        <v>15357.125</v>
      </c>
      <c r="R289" s="37">
        <v>0</v>
      </c>
      <c r="S289" s="36">
        <v>15357.125</v>
      </c>
      <c r="T289" s="36">
        <f t="shared" si="20"/>
        <v>103537.602</v>
      </c>
      <c r="U289" s="36">
        <f t="shared" si="23"/>
        <v>5617.4170750000012</v>
      </c>
      <c r="V289" s="36">
        <f t="shared" si="21"/>
        <v>33016.443041999999</v>
      </c>
      <c r="W289" s="36">
        <f t="shared" si="22"/>
        <v>76785.625</v>
      </c>
      <c r="X289" s="36">
        <f t="shared" si="24"/>
        <v>218957.08711700002</v>
      </c>
      <c r="Y289" t="s">
        <v>1088</v>
      </c>
    </row>
    <row r="290" spans="1:25" ht="14.4" x14ac:dyDescent="0.3">
      <c r="A290">
        <v>2017</v>
      </c>
      <c r="B290">
        <v>5452865</v>
      </c>
      <c r="C290" t="s">
        <v>650</v>
      </c>
      <c r="D290" t="s">
        <v>654</v>
      </c>
      <c r="E290" t="s">
        <v>321</v>
      </c>
      <c r="F290">
        <v>22.37</v>
      </c>
      <c r="G290" t="s">
        <v>270</v>
      </c>
      <c r="H290" t="s">
        <v>652</v>
      </c>
      <c r="I290">
        <v>7401</v>
      </c>
      <c r="J290">
        <v>91303</v>
      </c>
      <c r="K290">
        <v>1</v>
      </c>
      <c r="L290">
        <v>1</v>
      </c>
      <c r="M290">
        <v>1</v>
      </c>
      <c r="N290" s="36">
        <v>11.266999999999999</v>
      </c>
      <c r="O290" s="36">
        <v>22.006</v>
      </c>
      <c r="P290" s="36">
        <v>323.34500000000003</v>
      </c>
      <c r="Q290" s="36">
        <v>13731.903</v>
      </c>
      <c r="R290" s="37">
        <v>0</v>
      </c>
      <c r="S290" s="36">
        <v>13731.903</v>
      </c>
      <c r="T290" s="36">
        <f t="shared" si="20"/>
        <v>92583.981090000001</v>
      </c>
      <c r="U290" s="36">
        <f t="shared" si="23"/>
        <v>5023.0345450000013</v>
      </c>
      <c r="V290" s="36">
        <f t="shared" si="21"/>
        <v>29522.368535000005</v>
      </c>
      <c r="W290" s="36">
        <f t="shared" si="22"/>
        <v>68659.514999999999</v>
      </c>
      <c r="X290" s="36">
        <f t="shared" si="24"/>
        <v>195788.89916999999</v>
      </c>
      <c r="Y290" t="s">
        <v>1088</v>
      </c>
    </row>
    <row r="291" spans="1:25" ht="14.4" x14ac:dyDescent="0.3">
      <c r="A291">
        <v>2017</v>
      </c>
      <c r="B291">
        <v>5452865</v>
      </c>
      <c r="C291" t="s">
        <v>650</v>
      </c>
      <c r="D291" t="s">
        <v>655</v>
      </c>
      <c r="E291" t="s">
        <v>258</v>
      </c>
      <c r="F291">
        <v>0.38100000000000001</v>
      </c>
      <c r="G291" t="s">
        <v>270</v>
      </c>
      <c r="H291" t="s">
        <v>652</v>
      </c>
      <c r="I291">
        <v>7401</v>
      </c>
      <c r="J291">
        <v>91303</v>
      </c>
      <c r="K291">
        <v>1</v>
      </c>
      <c r="L291">
        <v>1</v>
      </c>
      <c r="M291">
        <v>1</v>
      </c>
      <c r="N291" s="36">
        <v>4.0000000000000001E-3</v>
      </c>
      <c r="O291" s="36">
        <v>3.9E-2</v>
      </c>
      <c r="P291" s="36">
        <v>5.8000000000000003E-2</v>
      </c>
      <c r="Q291" s="36">
        <v>43.676000000000002</v>
      </c>
      <c r="R291" s="37">
        <v>0</v>
      </c>
      <c r="S291" s="36">
        <v>43.676000000000002</v>
      </c>
      <c r="T291" s="36">
        <f t="shared" si="20"/>
        <v>32.869080000000004</v>
      </c>
      <c r="U291" s="36">
        <f t="shared" si="23"/>
        <v>8.9020425000000021</v>
      </c>
      <c r="V291" s="36">
        <f t="shared" si="21"/>
        <v>5.2955740000000011</v>
      </c>
      <c r="W291" s="36">
        <f t="shared" si="22"/>
        <v>218.38</v>
      </c>
      <c r="X291" s="36">
        <f t="shared" si="24"/>
        <v>265.44669650000003</v>
      </c>
      <c r="Y291" t="s">
        <v>1088</v>
      </c>
    </row>
    <row r="292" spans="1:25" ht="14.4" x14ac:dyDescent="0.3">
      <c r="A292">
        <v>2017</v>
      </c>
      <c r="B292">
        <v>5453654</v>
      </c>
      <c r="C292" t="s">
        <v>656</v>
      </c>
      <c r="D292" t="s">
        <v>657</v>
      </c>
      <c r="E292" t="s">
        <v>265</v>
      </c>
      <c r="F292">
        <v>168.88399999999999</v>
      </c>
      <c r="G292" t="s">
        <v>241</v>
      </c>
      <c r="H292" t="s">
        <v>326</v>
      </c>
      <c r="I292">
        <v>5103</v>
      </c>
      <c r="J292">
        <v>51533</v>
      </c>
      <c r="K292">
        <v>1.2</v>
      </c>
      <c r="L292">
        <v>1</v>
      </c>
      <c r="M292">
        <v>1</v>
      </c>
      <c r="N292" s="36">
        <v>0.20399999999999999</v>
      </c>
      <c r="O292" s="36">
        <v>2.7629999999999999</v>
      </c>
      <c r="P292" s="36">
        <v>0.25</v>
      </c>
      <c r="Q292" s="36">
        <v>7812.3789999999999</v>
      </c>
      <c r="R292" s="37">
        <v>0</v>
      </c>
      <c r="S292" s="36">
        <v>7812.3789999999999</v>
      </c>
      <c r="T292" s="36">
        <f t="shared" si="20"/>
        <v>1135.3750560000001</v>
      </c>
      <c r="U292" s="36">
        <f t="shared" si="23"/>
        <v>355.96419750000001</v>
      </c>
      <c r="V292" s="36">
        <f t="shared" si="21"/>
        <v>12.88325</v>
      </c>
      <c r="W292" s="36">
        <f t="shared" si="22"/>
        <v>39061.894999999997</v>
      </c>
      <c r="X292" s="36">
        <f t="shared" si="24"/>
        <v>40566.117503499998</v>
      </c>
      <c r="Y292" t="s">
        <v>61</v>
      </c>
    </row>
    <row r="293" spans="1:25" ht="14.4" x14ac:dyDescent="0.3">
      <c r="A293">
        <v>2017</v>
      </c>
      <c r="B293">
        <v>5453674</v>
      </c>
      <c r="C293" t="s">
        <v>658</v>
      </c>
      <c r="D293" t="s">
        <v>659</v>
      </c>
      <c r="E293" t="s">
        <v>258</v>
      </c>
      <c r="F293">
        <v>17.533999999999999</v>
      </c>
      <c r="G293" t="s">
        <v>283</v>
      </c>
      <c r="H293" t="s">
        <v>660</v>
      </c>
      <c r="I293">
        <v>8110</v>
      </c>
      <c r="J293">
        <v>178890</v>
      </c>
      <c r="K293">
        <v>1.2</v>
      </c>
      <c r="L293">
        <v>1</v>
      </c>
      <c r="M293">
        <v>1</v>
      </c>
      <c r="N293" s="36">
        <v>0</v>
      </c>
      <c r="O293" s="36">
        <v>0</v>
      </c>
      <c r="P293" s="36">
        <v>0</v>
      </c>
      <c r="Q293" s="36">
        <v>0</v>
      </c>
      <c r="R293" s="37">
        <v>0</v>
      </c>
      <c r="S293" s="36">
        <v>0</v>
      </c>
      <c r="T293" s="36">
        <f t="shared" si="20"/>
        <v>0</v>
      </c>
      <c r="U293" s="36">
        <f t="shared" si="23"/>
        <v>0</v>
      </c>
      <c r="V293" s="36">
        <f t="shared" si="21"/>
        <v>0</v>
      </c>
      <c r="W293" s="36">
        <f t="shared" si="22"/>
        <v>0</v>
      </c>
      <c r="X293" s="36">
        <f t="shared" si="24"/>
        <v>0</v>
      </c>
      <c r="Y293" t="s">
        <v>2633</v>
      </c>
    </row>
    <row r="294" spans="1:25" ht="14.4" x14ac:dyDescent="0.3">
      <c r="A294">
        <v>2017</v>
      </c>
      <c r="B294">
        <v>5453674</v>
      </c>
      <c r="C294" t="s">
        <v>658</v>
      </c>
      <c r="D294" t="s">
        <v>661</v>
      </c>
      <c r="E294" t="s">
        <v>258</v>
      </c>
      <c r="F294">
        <v>17.62</v>
      </c>
      <c r="G294" t="s">
        <v>283</v>
      </c>
      <c r="H294" t="s">
        <v>660</v>
      </c>
      <c r="I294">
        <v>8110</v>
      </c>
      <c r="J294">
        <v>178890</v>
      </c>
      <c r="K294">
        <v>1.2</v>
      </c>
      <c r="L294">
        <v>1</v>
      </c>
      <c r="M294">
        <v>1</v>
      </c>
      <c r="N294" s="36">
        <v>0</v>
      </c>
      <c r="O294" s="36">
        <v>0</v>
      </c>
      <c r="P294" s="36">
        <v>0</v>
      </c>
      <c r="Q294" s="36">
        <v>0</v>
      </c>
      <c r="R294" s="37">
        <v>0</v>
      </c>
      <c r="S294" s="36">
        <v>0</v>
      </c>
      <c r="T294" s="36">
        <f t="shared" si="20"/>
        <v>0</v>
      </c>
      <c r="U294" s="36">
        <f t="shared" si="23"/>
        <v>0</v>
      </c>
      <c r="V294" s="36">
        <f t="shared" si="21"/>
        <v>0</v>
      </c>
      <c r="W294" s="36">
        <f t="shared" si="22"/>
        <v>0</v>
      </c>
      <c r="X294" s="36">
        <f t="shared" si="24"/>
        <v>0</v>
      </c>
      <c r="Y294" t="s">
        <v>2633</v>
      </c>
    </row>
    <row r="295" spans="1:25" ht="14.4" x14ac:dyDescent="0.3">
      <c r="A295">
        <v>2017</v>
      </c>
      <c r="B295">
        <v>5453674</v>
      </c>
      <c r="C295" t="s">
        <v>658</v>
      </c>
      <c r="D295" t="s">
        <v>662</v>
      </c>
      <c r="E295" t="s">
        <v>258</v>
      </c>
      <c r="F295">
        <v>19.795000000000002</v>
      </c>
      <c r="G295" t="s">
        <v>283</v>
      </c>
      <c r="H295" t="s">
        <v>660</v>
      </c>
      <c r="I295">
        <v>8110</v>
      </c>
      <c r="J295">
        <v>178890</v>
      </c>
      <c r="K295">
        <v>1.2</v>
      </c>
      <c r="L295">
        <v>1</v>
      </c>
      <c r="M295">
        <v>1</v>
      </c>
      <c r="N295" s="36">
        <v>0</v>
      </c>
      <c r="O295" s="36">
        <v>0</v>
      </c>
      <c r="P295" s="36">
        <v>0</v>
      </c>
      <c r="Q295" s="36">
        <v>0</v>
      </c>
      <c r="R295" s="37">
        <v>0</v>
      </c>
      <c r="S295" s="36">
        <v>0</v>
      </c>
      <c r="T295" s="36">
        <f t="shared" si="20"/>
        <v>0</v>
      </c>
      <c r="U295" s="36">
        <f t="shared" si="23"/>
        <v>0</v>
      </c>
      <c r="V295" s="36">
        <f t="shared" si="21"/>
        <v>0</v>
      </c>
      <c r="W295" s="36">
        <f t="shared" si="22"/>
        <v>0</v>
      </c>
      <c r="X295" s="36">
        <f t="shared" si="24"/>
        <v>0</v>
      </c>
      <c r="Y295" t="s">
        <v>2633</v>
      </c>
    </row>
    <row r="296" spans="1:25" ht="14.4" x14ac:dyDescent="0.3">
      <c r="A296">
        <v>2017</v>
      </c>
      <c r="B296">
        <v>5453818</v>
      </c>
      <c r="C296" t="s">
        <v>663</v>
      </c>
      <c r="D296" t="s">
        <v>664</v>
      </c>
      <c r="E296" t="s">
        <v>265</v>
      </c>
      <c r="F296">
        <v>388.24200000000002</v>
      </c>
      <c r="G296" t="s">
        <v>241</v>
      </c>
      <c r="H296" t="s">
        <v>435</v>
      </c>
      <c r="I296">
        <v>2102</v>
      </c>
      <c r="J296">
        <v>11754</v>
      </c>
      <c r="K296">
        <v>1</v>
      </c>
      <c r="L296">
        <v>1</v>
      </c>
      <c r="M296">
        <v>1</v>
      </c>
      <c r="N296" s="36">
        <v>0.71</v>
      </c>
      <c r="O296" s="36">
        <v>34.613999999999997</v>
      </c>
      <c r="P296" s="36">
        <v>0.23200000000000001</v>
      </c>
      <c r="Q296" s="36">
        <v>21737.826000000001</v>
      </c>
      <c r="R296" s="37">
        <v>0</v>
      </c>
      <c r="S296" s="36">
        <v>21737.826000000001</v>
      </c>
      <c r="T296" s="36">
        <f t="shared" si="20"/>
        <v>751.0806</v>
      </c>
      <c r="U296" s="36">
        <f t="shared" si="23"/>
        <v>1017.1323900000001</v>
      </c>
      <c r="V296" s="36">
        <f t="shared" si="21"/>
        <v>2.7269280000000005</v>
      </c>
      <c r="W296" s="36">
        <f t="shared" si="22"/>
        <v>108689.13</v>
      </c>
      <c r="X296" s="36">
        <f t="shared" si="24"/>
        <v>110460.06991800001</v>
      </c>
      <c r="Y296" t="s">
        <v>58</v>
      </c>
    </row>
    <row r="297" spans="1:25" ht="14.4" x14ac:dyDescent="0.3">
      <c r="A297">
        <v>2017</v>
      </c>
      <c r="B297">
        <v>5453818</v>
      </c>
      <c r="C297" t="s">
        <v>663</v>
      </c>
      <c r="D297" t="s">
        <v>665</v>
      </c>
      <c r="E297" t="s">
        <v>265</v>
      </c>
      <c r="F297">
        <v>388.24200000000002</v>
      </c>
      <c r="G297" t="s">
        <v>241</v>
      </c>
      <c r="H297" t="s">
        <v>435</v>
      </c>
      <c r="I297">
        <v>2102</v>
      </c>
      <c r="J297">
        <v>11754</v>
      </c>
      <c r="K297">
        <v>1</v>
      </c>
      <c r="L297">
        <v>1</v>
      </c>
      <c r="M297">
        <v>1</v>
      </c>
      <c r="N297" s="36">
        <v>4.3929999999999998</v>
      </c>
      <c r="O297" s="36">
        <v>75.147000000000006</v>
      </c>
      <c r="P297" s="36">
        <v>1.048</v>
      </c>
      <c r="Q297" s="36">
        <v>45773.468999999997</v>
      </c>
      <c r="R297" s="37">
        <v>0</v>
      </c>
      <c r="S297" s="36">
        <v>45773.468999999997</v>
      </c>
      <c r="T297" s="36">
        <f t="shared" si="20"/>
        <v>4647.1789800000006</v>
      </c>
      <c r="U297" s="36">
        <f t="shared" si="23"/>
        <v>2208.1945950000004</v>
      </c>
      <c r="V297" s="36">
        <f t="shared" si="21"/>
        <v>12.318192000000002</v>
      </c>
      <c r="W297" s="36">
        <f t="shared" si="22"/>
        <v>228867.34499999997</v>
      </c>
      <c r="X297" s="36">
        <f t="shared" si="24"/>
        <v>235735.03676699998</v>
      </c>
      <c r="Y297" t="s">
        <v>58</v>
      </c>
    </row>
    <row r="298" spans="1:25" ht="14.4" x14ac:dyDescent="0.3">
      <c r="A298">
        <v>2017</v>
      </c>
      <c r="B298">
        <v>5453818</v>
      </c>
      <c r="C298" t="s">
        <v>663</v>
      </c>
      <c r="D298" t="s">
        <v>666</v>
      </c>
      <c r="E298" t="s">
        <v>265</v>
      </c>
      <c r="F298">
        <v>378.48099999999999</v>
      </c>
      <c r="G298" t="s">
        <v>241</v>
      </c>
      <c r="H298" t="s">
        <v>435</v>
      </c>
      <c r="I298">
        <v>2102</v>
      </c>
      <c r="J298">
        <v>11754</v>
      </c>
      <c r="K298">
        <v>1</v>
      </c>
      <c r="L298">
        <v>1</v>
      </c>
      <c r="M298">
        <v>1</v>
      </c>
      <c r="N298" s="36">
        <v>0.73299999999999998</v>
      </c>
      <c r="O298" s="36">
        <v>54.265000000000001</v>
      </c>
      <c r="P298" s="36">
        <v>0.442</v>
      </c>
      <c r="Q298" s="36">
        <v>31630.293000000001</v>
      </c>
      <c r="R298" s="37">
        <v>0</v>
      </c>
      <c r="S298" s="36">
        <v>31630.293000000001</v>
      </c>
      <c r="T298" s="36">
        <f t="shared" si="20"/>
        <v>775.41138000000012</v>
      </c>
      <c r="U298" s="36">
        <f t="shared" si="23"/>
        <v>1594.5770250000003</v>
      </c>
      <c r="V298" s="36">
        <f t="shared" si="21"/>
        <v>5.1952680000000004</v>
      </c>
      <c r="W298" s="36">
        <f t="shared" si="22"/>
        <v>158151.465</v>
      </c>
      <c r="X298" s="36">
        <f t="shared" si="24"/>
        <v>160526.64867299999</v>
      </c>
      <c r="Y298" t="s">
        <v>58</v>
      </c>
    </row>
    <row r="299" spans="1:25" ht="14.4" x14ac:dyDescent="0.3">
      <c r="A299">
        <v>2017</v>
      </c>
      <c r="B299">
        <v>5453818</v>
      </c>
      <c r="C299" t="s">
        <v>663</v>
      </c>
      <c r="D299" t="s">
        <v>667</v>
      </c>
      <c r="E299" t="s">
        <v>265</v>
      </c>
      <c r="F299">
        <v>379.56200000000001</v>
      </c>
      <c r="G299" t="s">
        <v>241</v>
      </c>
      <c r="H299" t="s">
        <v>435</v>
      </c>
      <c r="I299">
        <v>2102</v>
      </c>
      <c r="J299">
        <v>11754</v>
      </c>
      <c r="K299">
        <v>1</v>
      </c>
      <c r="L299">
        <v>1</v>
      </c>
      <c r="M299">
        <v>1</v>
      </c>
      <c r="N299" s="36">
        <v>1.0629999999999999</v>
      </c>
      <c r="O299" s="36">
        <v>60.363</v>
      </c>
      <c r="P299" s="36">
        <v>0.92</v>
      </c>
      <c r="Q299" s="36">
        <v>29823.868999999999</v>
      </c>
      <c r="R299" s="37">
        <v>0</v>
      </c>
      <c r="S299" s="36">
        <v>29823.868999999999</v>
      </c>
      <c r="T299" s="36">
        <f t="shared" si="20"/>
        <v>1124.5051800000001</v>
      </c>
      <c r="U299" s="36">
        <f t="shared" si="23"/>
        <v>1773.7667550000003</v>
      </c>
      <c r="V299" s="36">
        <f t="shared" si="21"/>
        <v>10.813680000000002</v>
      </c>
      <c r="W299" s="36">
        <f t="shared" si="22"/>
        <v>149119.345</v>
      </c>
      <c r="X299" s="36">
        <f t="shared" si="24"/>
        <v>152028.43061499999</v>
      </c>
      <c r="Y299" t="s">
        <v>58</v>
      </c>
    </row>
    <row r="300" spans="1:25" ht="14.4" x14ac:dyDescent="0.3">
      <c r="A300">
        <v>2017</v>
      </c>
      <c r="B300">
        <v>5459124</v>
      </c>
      <c r="C300" t="s">
        <v>668</v>
      </c>
      <c r="D300" t="s">
        <v>669</v>
      </c>
      <c r="E300" t="s">
        <v>258</v>
      </c>
      <c r="F300">
        <v>16.398</v>
      </c>
      <c r="G300" t="s">
        <v>283</v>
      </c>
      <c r="H300" t="s">
        <v>284</v>
      </c>
      <c r="I300">
        <v>8102</v>
      </c>
      <c r="J300">
        <v>117423</v>
      </c>
      <c r="K300">
        <v>1.2</v>
      </c>
      <c r="L300">
        <v>1</v>
      </c>
      <c r="M300">
        <v>1</v>
      </c>
      <c r="N300" s="36">
        <v>0</v>
      </c>
      <c r="O300" s="36">
        <v>0</v>
      </c>
      <c r="P300" s="36">
        <v>0</v>
      </c>
      <c r="Q300" s="36">
        <v>0</v>
      </c>
      <c r="R300" s="37">
        <v>0</v>
      </c>
      <c r="S300" s="36">
        <v>0</v>
      </c>
      <c r="T300" s="36">
        <f t="shared" si="20"/>
        <v>0</v>
      </c>
      <c r="U300" s="36">
        <f t="shared" si="23"/>
        <v>0</v>
      </c>
      <c r="V300" s="36">
        <f t="shared" si="21"/>
        <v>0</v>
      </c>
      <c r="W300" s="36">
        <f t="shared" si="22"/>
        <v>0</v>
      </c>
      <c r="X300" s="36">
        <f t="shared" si="24"/>
        <v>0</v>
      </c>
      <c r="Y300" t="s">
        <v>2633</v>
      </c>
    </row>
    <row r="301" spans="1:25" ht="14.4" x14ac:dyDescent="0.3">
      <c r="A301">
        <v>2017</v>
      </c>
      <c r="B301">
        <v>5459124</v>
      </c>
      <c r="C301" t="s">
        <v>668</v>
      </c>
      <c r="D301" t="s">
        <v>670</v>
      </c>
      <c r="E301" t="s">
        <v>258</v>
      </c>
      <c r="F301">
        <v>12.952</v>
      </c>
      <c r="G301" t="s">
        <v>283</v>
      </c>
      <c r="H301" t="s">
        <v>284</v>
      </c>
      <c r="I301">
        <v>8102</v>
      </c>
      <c r="J301">
        <v>117423</v>
      </c>
      <c r="K301">
        <v>1.2</v>
      </c>
      <c r="L301">
        <v>1</v>
      </c>
      <c r="M301">
        <v>1</v>
      </c>
      <c r="N301" s="36">
        <v>1.1890000000000001</v>
      </c>
      <c r="O301" s="36">
        <v>4.4429999999999996</v>
      </c>
      <c r="P301" s="36">
        <v>15.539</v>
      </c>
      <c r="Q301" s="36">
        <v>2031.18</v>
      </c>
      <c r="R301" s="37">
        <v>0</v>
      </c>
      <c r="S301" s="36">
        <v>2031.18</v>
      </c>
      <c r="T301" s="36">
        <f t="shared" si="20"/>
        <v>15078.522276000002</v>
      </c>
      <c r="U301" s="36">
        <f t="shared" si="23"/>
        <v>1304.2759725000001</v>
      </c>
      <c r="V301" s="36">
        <f t="shared" si="21"/>
        <v>1824.6359970000003</v>
      </c>
      <c r="W301" s="36">
        <f t="shared" si="22"/>
        <v>10155.9</v>
      </c>
      <c r="X301" s="36">
        <f t="shared" si="24"/>
        <v>28363.334245500002</v>
      </c>
      <c r="Y301" t="s">
        <v>2633</v>
      </c>
    </row>
    <row r="302" spans="1:25" ht="14.4" x14ac:dyDescent="0.3">
      <c r="A302">
        <v>2017</v>
      </c>
      <c r="B302">
        <v>5459124</v>
      </c>
      <c r="C302" t="s">
        <v>668</v>
      </c>
      <c r="D302" t="s">
        <v>671</v>
      </c>
      <c r="E302" t="s">
        <v>258</v>
      </c>
      <c r="F302">
        <v>10.826000000000001</v>
      </c>
      <c r="G302" t="s">
        <v>283</v>
      </c>
      <c r="H302" t="s">
        <v>284</v>
      </c>
      <c r="I302">
        <v>8102</v>
      </c>
      <c r="J302">
        <v>117423</v>
      </c>
      <c r="K302">
        <v>1.2</v>
      </c>
      <c r="L302">
        <v>1</v>
      </c>
      <c r="M302">
        <v>1</v>
      </c>
      <c r="N302" s="36">
        <v>0.99299999999999999</v>
      </c>
      <c r="O302" s="36">
        <v>3.7120000000000002</v>
      </c>
      <c r="P302" s="36">
        <v>12.981999999999999</v>
      </c>
      <c r="Q302" s="36">
        <v>1696.904</v>
      </c>
      <c r="R302" s="37">
        <v>0</v>
      </c>
      <c r="S302" s="36">
        <v>1696.904</v>
      </c>
      <c r="T302" s="36">
        <f t="shared" si="20"/>
        <v>12592.912212000001</v>
      </c>
      <c r="U302" s="36">
        <f t="shared" si="23"/>
        <v>1089.6854400000002</v>
      </c>
      <c r="V302" s="36">
        <f t="shared" si="21"/>
        <v>1524.3853860000002</v>
      </c>
      <c r="W302" s="36">
        <f t="shared" si="22"/>
        <v>8484.52</v>
      </c>
      <c r="X302" s="36">
        <f t="shared" si="24"/>
        <v>23691.503038000003</v>
      </c>
      <c r="Y302" t="s">
        <v>2633</v>
      </c>
    </row>
    <row r="303" spans="1:25" ht="14.4" x14ac:dyDescent="0.3">
      <c r="A303">
        <v>2017</v>
      </c>
      <c r="B303">
        <v>5459124</v>
      </c>
      <c r="C303" t="s">
        <v>668</v>
      </c>
      <c r="D303" t="s">
        <v>672</v>
      </c>
      <c r="E303" t="s">
        <v>258</v>
      </c>
      <c r="F303">
        <v>10.134</v>
      </c>
      <c r="G303" t="s">
        <v>283</v>
      </c>
      <c r="H303" t="s">
        <v>284</v>
      </c>
      <c r="I303">
        <v>8102</v>
      </c>
      <c r="J303">
        <v>117423</v>
      </c>
      <c r="K303">
        <v>1.2</v>
      </c>
      <c r="L303">
        <v>1</v>
      </c>
      <c r="M303">
        <v>1</v>
      </c>
      <c r="N303" s="36">
        <v>0.67100000000000004</v>
      </c>
      <c r="O303" s="36">
        <v>2.508</v>
      </c>
      <c r="P303" s="36">
        <v>8.7710000000000008</v>
      </c>
      <c r="Q303" s="36">
        <v>1146.5129999999999</v>
      </c>
      <c r="R303" s="37">
        <v>0</v>
      </c>
      <c r="S303" s="36">
        <v>1146.5129999999999</v>
      </c>
      <c r="T303" s="36">
        <f t="shared" si="20"/>
        <v>8509.4099640000004</v>
      </c>
      <c r="U303" s="36">
        <f t="shared" si="23"/>
        <v>736.24221000000011</v>
      </c>
      <c r="V303" s="36">
        <f t="shared" si="21"/>
        <v>1029.9171330000001</v>
      </c>
      <c r="W303" s="36">
        <f t="shared" si="22"/>
        <v>5732.5649999999996</v>
      </c>
      <c r="X303" s="36">
        <f t="shared" si="24"/>
        <v>16008.134307</v>
      </c>
      <c r="Y303" t="s">
        <v>2633</v>
      </c>
    </row>
    <row r="304" spans="1:25" ht="14.4" x14ac:dyDescent="0.3">
      <c r="A304">
        <v>2017</v>
      </c>
      <c r="B304">
        <v>5460025</v>
      </c>
      <c r="C304" t="s">
        <v>673</v>
      </c>
      <c r="D304" t="s">
        <v>674</v>
      </c>
      <c r="E304" t="s">
        <v>258</v>
      </c>
      <c r="F304">
        <v>16.373000000000001</v>
      </c>
      <c r="G304" t="s">
        <v>283</v>
      </c>
      <c r="H304" t="s">
        <v>675</v>
      </c>
      <c r="I304">
        <v>4102</v>
      </c>
      <c r="J304">
        <v>242096</v>
      </c>
      <c r="K304">
        <v>1</v>
      </c>
      <c r="L304">
        <v>1</v>
      </c>
      <c r="M304">
        <v>1</v>
      </c>
      <c r="N304" s="36">
        <v>1.08</v>
      </c>
      <c r="O304" s="36">
        <v>4.0339999999999998</v>
      </c>
      <c r="P304" s="36">
        <v>14.106999999999999</v>
      </c>
      <c r="Q304" s="36">
        <v>1844.0129999999999</v>
      </c>
      <c r="R304" s="37">
        <v>0</v>
      </c>
      <c r="S304" s="36">
        <v>1844.0129999999999</v>
      </c>
      <c r="T304" s="36">
        <f t="shared" si="20"/>
        <v>23531.731200000006</v>
      </c>
      <c r="U304" s="36">
        <f t="shared" si="23"/>
        <v>2441.5381600000005</v>
      </c>
      <c r="V304" s="36">
        <f t="shared" si="21"/>
        <v>3415.2482720000003</v>
      </c>
      <c r="W304" s="36">
        <f t="shared" si="22"/>
        <v>9220.0649999999987</v>
      </c>
      <c r="X304" s="36">
        <f t="shared" si="24"/>
        <v>38608.582632000005</v>
      </c>
      <c r="Y304" t="s">
        <v>675</v>
      </c>
    </row>
    <row r="305" spans="1:25" ht="14.4" x14ac:dyDescent="0.3">
      <c r="A305">
        <v>2017</v>
      </c>
      <c r="B305">
        <v>5460025</v>
      </c>
      <c r="C305" t="s">
        <v>673</v>
      </c>
      <c r="D305" t="s">
        <v>676</v>
      </c>
      <c r="E305" t="s">
        <v>321</v>
      </c>
      <c r="F305">
        <v>11.4</v>
      </c>
      <c r="G305" t="s">
        <v>283</v>
      </c>
      <c r="H305" t="s">
        <v>675</v>
      </c>
      <c r="I305">
        <v>4102</v>
      </c>
      <c r="J305">
        <v>242096</v>
      </c>
      <c r="K305">
        <v>1</v>
      </c>
      <c r="L305">
        <v>1</v>
      </c>
      <c r="M305">
        <v>1</v>
      </c>
      <c r="N305" s="36">
        <v>9.2999999999999999E-2</v>
      </c>
      <c r="O305" s="36">
        <v>4.3999999999999997E-2</v>
      </c>
      <c r="P305" s="36">
        <v>0.64600000000000002</v>
      </c>
      <c r="Q305" s="36">
        <v>27.471</v>
      </c>
      <c r="R305" s="37">
        <v>0</v>
      </c>
      <c r="S305" s="36">
        <v>27.471</v>
      </c>
      <c r="T305" s="36">
        <f t="shared" si="20"/>
        <v>2026.3435200000004</v>
      </c>
      <c r="U305" s="36">
        <f t="shared" si="23"/>
        <v>26.630560000000003</v>
      </c>
      <c r="V305" s="36">
        <f t="shared" si="21"/>
        <v>156.39401600000002</v>
      </c>
      <c r="W305" s="36">
        <f t="shared" si="22"/>
        <v>137.35499999999999</v>
      </c>
      <c r="X305" s="36">
        <f t="shared" si="24"/>
        <v>2346.7230960000006</v>
      </c>
      <c r="Y305" t="s">
        <v>675</v>
      </c>
    </row>
    <row r="306" spans="1:25" ht="14.4" x14ac:dyDescent="0.3">
      <c r="A306">
        <v>2017</v>
      </c>
      <c r="B306">
        <v>5460025</v>
      </c>
      <c r="C306" t="s">
        <v>673</v>
      </c>
      <c r="D306" t="s">
        <v>677</v>
      </c>
      <c r="E306" t="s">
        <v>321</v>
      </c>
      <c r="F306">
        <v>11.4</v>
      </c>
      <c r="G306" t="s">
        <v>283</v>
      </c>
      <c r="H306" t="s">
        <v>675</v>
      </c>
      <c r="I306">
        <v>4102</v>
      </c>
      <c r="J306">
        <v>242096</v>
      </c>
      <c r="K306">
        <v>1</v>
      </c>
      <c r="L306">
        <v>1</v>
      </c>
      <c r="M306">
        <v>1</v>
      </c>
      <c r="N306" s="36">
        <v>3.26</v>
      </c>
      <c r="O306" s="36">
        <v>1.528</v>
      </c>
      <c r="P306" s="36">
        <v>22.457000000000001</v>
      </c>
      <c r="Q306" s="36">
        <v>953.71299999999997</v>
      </c>
      <c r="R306" s="37">
        <v>0</v>
      </c>
      <c r="S306" s="36">
        <v>953.71299999999997</v>
      </c>
      <c r="T306" s="36">
        <f t="shared" si="20"/>
        <v>71030.966400000005</v>
      </c>
      <c r="U306" s="36">
        <f t="shared" si="23"/>
        <v>924.80672000000015</v>
      </c>
      <c r="V306" s="36">
        <f t="shared" si="21"/>
        <v>5436.7498720000012</v>
      </c>
      <c r="W306" s="36">
        <f t="shared" si="22"/>
        <v>4768.5649999999996</v>
      </c>
      <c r="X306" s="36">
        <f t="shared" si="24"/>
        <v>82161.087992000001</v>
      </c>
      <c r="Y306" t="s">
        <v>675</v>
      </c>
    </row>
    <row r="307" spans="1:25" ht="14.4" x14ac:dyDescent="0.3">
      <c r="A307">
        <v>2017</v>
      </c>
      <c r="B307">
        <v>5460025</v>
      </c>
      <c r="C307" t="s">
        <v>673</v>
      </c>
      <c r="D307" t="s">
        <v>678</v>
      </c>
      <c r="E307" t="s">
        <v>258</v>
      </c>
      <c r="F307">
        <v>13.196</v>
      </c>
      <c r="G307" t="s">
        <v>283</v>
      </c>
      <c r="H307" t="s">
        <v>675</v>
      </c>
      <c r="I307">
        <v>4102</v>
      </c>
      <c r="J307">
        <v>242096</v>
      </c>
      <c r="K307">
        <v>1</v>
      </c>
      <c r="L307">
        <v>1</v>
      </c>
      <c r="M307">
        <v>1</v>
      </c>
      <c r="N307" s="36">
        <v>1.02</v>
      </c>
      <c r="O307" s="36">
        <v>3.8109999999999999</v>
      </c>
      <c r="P307" s="36">
        <v>13.327999999999999</v>
      </c>
      <c r="Q307" s="36">
        <v>1742.1479999999999</v>
      </c>
      <c r="R307" s="37">
        <v>0</v>
      </c>
      <c r="S307" s="36">
        <v>1742.1479999999999</v>
      </c>
      <c r="T307" s="36">
        <f t="shared" si="20"/>
        <v>22224.412800000002</v>
      </c>
      <c r="U307" s="36">
        <f t="shared" si="23"/>
        <v>2306.5696400000006</v>
      </c>
      <c r="V307" s="36">
        <f t="shared" si="21"/>
        <v>3226.6554880000003</v>
      </c>
      <c r="W307" s="36">
        <f t="shared" si="22"/>
        <v>8710.74</v>
      </c>
      <c r="X307" s="36">
        <f t="shared" si="24"/>
        <v>36468.377928000002</v>
      </c>
      <c r="Y307" t="s">
        <v>675</v>
      </c>
    </row>
    <row r="308" spans="1:25" ht="14.4" x14ac:dyDescent="0.3">
      <c r="A308">
        <v>2017</v>
      </c>
      <c r="B308">
        <v>5460025</v>
      </c>
      <c r="C308" t="s">
        <v>673</v>
      </c>
      <c r="D308" t="s">
        <v>679</v>
      </c>
      <c r="E308" t="s">
        <v>258</v>
      </c>
      <c r="F308">
        <v>15.64</v>
      </c>
      <c r="G308" t="s">
        <v>283</v>
      </c>
      <c r="H308" t="s">
        <v>675</v>
      </c>
      <c r="I308">
        <v>4102</v>
      </c>
      <c r="J308">
        <v>242096</v>
      </c>
      <c r="K308">
        <v>1</v>
      </c>
      <c r="L308">
        <v>1</v>
      </c>
      <c r="M308">
        <v>1</v>
      </c>
      <c r="N308" s="36">
        <v>0.93799999999999994</v>
      </c>
      <c r="O308" s="36">
        <v>3.504</v>
      </c>
      <c r="P308" s="36">
        <v>12.256</v>
      </c>
      <c r="Q308" s="36">
        <v>1602.0719999999999</v>
      </c>
      <c r="R308" s="37">
        <v>0</v>
      </c>
      <c r="S308" s="36">
        <v>1602.0719999999999</v>
      </c>
      <c r="T308" s="36">
        <f t="shared" si="20"/>
        <v>20437.744320000002</v>
      </c>
      <c r="U308" s="36">
        <f t="shared" si="23"/>
        <v>2120.7609600000005</v>
      </c>
      <c r="V308" s="36">
        <f t="shared" si="21"/>
        <v>2967.1285760000005</v>
      </c>
      <c r="W308" s="36">
        <f t="shared" si="22"/>
        <v>8010.36</v>
      </c>
      <c r="X308" s="36">
        <f t="shared" si="24"/>
        <v>33535.993856000001</v>
      </c>
      <c r="Y308" t="s">
        <v>675</v>
      </c>
    </row>
    <row r="309" spans="1:25" ht="14.4" x14ac:dyDescent="0.3">
      <c r="A309">
        <v>2017</v>
      </c>
      <c r="B309">
        <v>5462275</v>
      </c>
      <c r="C309" t="s">
        <v>680</v>
      </c>
      <c r="D309" t="s">
        <v>681</v>
      </c>
      <c r="E309" t="s">
        <v>265</v>
      </c>
      <c r="F309">
        <v>431.86700000000002</v>
      </c>
      <c r="G309" t="s">
        <v>241</v>
      </c>
      <c r="H309" t="s">
        <v>364</v>
      </c>
      <c r="I309">
        <v>5501</v>
      </c>
      <c r="J309">
        <v>95852</v>
      </c>
      <c r="K309">
        <v>1</v>
      </c>
      <c r="L309">
        <v>1</v>
      </c>
      <c r="M309">
        <v>1</v>
      </c>
      <c r="N309" s="36">
        <v>61.561</v>
      </c>
      <c r="O309" s="36">
        <v>460.10300000000001</v>
      </c>
      <c r="P309" s="36">
        <v>5.944</v>
      </c>
      <c r="Q309" s="36">
        <v>646284.01399999997</v>
      </c>
      <c r="R309" s="37">
        <v>0</v>
      </c>
      <c r="S309" s="36">
        <v>646284.01399999997</v>
      </c>
      <c r="T309" s="36">
        <f t="shared" si="20"/>
        <v>531067.04748000007</v>
      </c>
      <c r="U309" s="36">
        <f t="shared" si="23"/>
        <v>110254.48189000001</v>
      </c>
      <c r="V309" s="36">
        <f t="shared" si="21"/>
        <v>569.74428799999998</v>
      </c>
      <c r="W309" s="36">
        <f t="shared" si="22"/>
        <v>3231420.07</v>
      </c>
      <c r="X309" s="36">
        <f t="shared" si="24"/>
        <v>3873311.3436580002</v>
      </c>
      <c r="Y309" t="s">
        <v>61</v>
      </c>
    </row>
    <row r="310" spans="1:25" ht="14.4" x14ac:dyDescent="0.3">
      <c r="A310">
        <v>2017</v>
      </c>
      <c r="B310">
        <v>5463833</v>
      </c>
      <c r="C310" t="s">
        <v>682</v>
      </c>
      <c r="D310" t="s">
        <v>683</v>
      </c>
      <c r="E310" t="s">
        <v>265</v>
      </c>
      <c r="F310">
        <v>388.78899999999999</v>
      </c>
      <c r="G310" t="s">
        <v>241</v>
      </c>
      <c r="H310" t="s">
        <v>435</v>
      </c>
      <c r="I310">
        <v>2102</v>
      </c>
      <c r="J310">
        <v>11754</v>
      </c>
      <c r="K310">
        <v>1</v>
      </c>
      <c r="L310">
        <v>1</v>
      </c>
      <c r="M310">
        <v>1</v>
      </c>
      <c r="N310" s="36">
        <v>15.752000000000001</v>
      </c>
      <c r="O310" s="36">
        <v>120.947</v>
      </c>
      <c r="P310" s="36">
        <v>7.0110000000000001</v>
      </c>
      <c r="Q310" s="36">
        <v>181538.226</v>
      </c>
      <c r="R310" s="37">
        <v>0</v>
      </c>
      <c r="S310" s="36">
        <v>181538.226</v>
      </c>
      <c r="T310" s="36">
        <f t="shared" si="20"/>
        <v>16663.410720000003</v>
      </c>
      <c r="U310" s="36">
        <f t="shared" si="23"/>
        <v>3554.0275950000005</v>
      </c>
      <c r="V310" s="36">
        <f t="shared" si="21"/>
        <v>82.407294000000007</v>
      </c>
      <c r="W310" s="36">
        <f t="shared" si="22"/>
        <v>907691.13</v>
      </c>
      <c r="X310" s="36">
        <f t="shared" si="24"/>
        <v>927990.97560899996</v>
      </c>
      <c r="Y310" t="s">
        <v>58</v>
      </c>
    </row>
    <row r="311" spans="1:25" ht="14.4" x14ac:dyDescent="0.3">
      <c r="A311">
        <v>2017</v>
      </c>
      <c r="B311">
        <v>5463833</v>
      </c>
      <c r="C311" t="s">
        <v>682</v>
      </c>
      <c r="D311" t="s">
        <v>684</v>
      </c>
      <c r="E311" t="s">
        <v>265</v>
      </c>
      <c r="F311">
        <v>388.78899999999999</v>
      </c>
      <c r="G311" t="s">
        <v>241</v>
      </c>
      <c r="H311" t="s">
        <v>435</v>
      </c>
      <c r="I311">
        <v>2102</v>
      </c>
      <c r="J311">
        <v>11754</v>
      </c>
      <c r="K311">
        <v>1</v>
      </c>
      <c r="L311">
        <v>1</v>
      </c>
      <c r="M311">
        <v>1</v>
      </c>
      <c r="N311" s="36">
        <v>15.16</v>
      </c>
      <c r="O311" s="36">
        <v>133.92699999999999</v>
      </c>
      <c r="P311" s="36">
        <v>7.1909999999999998</v>
      </c>
      <c r="Q311" s="36">
        <v>214080.21400000001</v>
      </c>
      <c r="R311" s="37">
        <v>0</v>
      </c>
      <c r="S311" s="36">
        <v>214080.21400000001</v>
      </c>
      <c r="T311" s="36">
        <f t="shared" si="20"/>
        <v>16037.157600000002</v>
      </c>
      <c r="U311" s="36">
        <f t="shared" si="23"/>
        <v>3935.4448950000005</v>
      </c>
      <c r="V311" s="36">
        <f t="shared" si="21"/>
        <v>84.523014000000003</v>
      </c>
      <c r="W311" s="36">
        <f t="shared" si="22"/>
        <v>1070401.07</v>
      </c>
      <c r="X311" s="36">
        <f t="shared" si="24"/>
        <v>1090458.195509</v>
      </c>
      <c r="Y311" t="s">
        <v>58</v>
      </c>
    </row>
    <row r="312" spans="1:25" ht="14.4" x14ac:dyDescent="0.3">
      <c r="A312">
        <v>2017</v>
      </c>
      <c r="B312">
        <v>5466834</v>
      </c>
      <c r="C312" t="s">
        <v>685</v>
      </c>
      <c r="D312" t="s">
        <v>686</v>
      </c>
      <c r="E312" t="s">
        <v>258</v>
      </c>
      <c r="F312">
        <v>144.28700000000001</v>
      </c>
      <c r="G312" t="s">
        <v>241</v>
      </c>
      <c r="H312" t="s">
        <v>517</v>
      </c>
      <c r="I312">
        <v>3202</v>
      </c>
      <c r="J312">
        <v>14656</v>
      </c>
      <c r="K312">
        <v>1.2</v>
      </c>
      <c r="L312">
        <v>1</v>
      </c>
      <c r="M312">
        <v>1.2</v>
      </c>
      <c r="N312" s="36">
        <v>0.03</v>
      </c>
      <c r="O312" s="36">
        <v>19.434999999999999</v>
      </c>
      <c r="P312" s="36">
        <v>9.1999999999999998E-2</v>
      </c>
      <c r="Q312" s="36">
        <v>2236.3049999999998</v>
      </c>
      <c r="R312" s="37">
        <v>0</v>
      </c>
      <c r="S312" s="36">
        <v>2236.3049999999998</v>
      </c>
      <c r="T312" s="36">
        <f t="shared" si="20"/>
        <v>47.485439999999997</v>
      </c>
      <c r="U312" s="36">
        <f t="shared" si="23"/>
        <v>712.09840000000008</v>
      </c>
      <c r="V312" s="36">
        <f t="shared" si="21"/>
        <v>1.6180223999999999</v>
      </c>
      <c r="W312" s="36">
        <f t="shared" si="22"/>
        <v>11181.525</v>
      </c>
      <c r="X312" s="36">
        <f t="shared" si="24"/>
        <v>11942.726862399999</v>
      </c>
      <c r="Y312" t="s">
        <v>2637</v>
      </c>
    </row>
    <row r="313" spans="1:25" ht="14.4" x14ac:dyDescent="0.3">
      <c r="A313">
        <v>2017</v>
      </c>
      <c r="B313">
        <v>5467880</v>
      </c>
      <c r="C313" t="s">
        <v>687</v>
      </c>
      <c r="D313" t="s">
        <v>688</v>
      </c>
      <c r="E313" t="s">
        <v>258</v>
      </c>
      <c r="F313">
        <v>428.73</v>
      </c>
      <c r="G313" t="s">
        <v>241</v>
      </c>
      <c r="H313" t="s">
        <v>428</v>
      </c>
      <c r="I313">
        <v>8303</v>
      </c>
      <c r="J313">
        <v>29563</v>
      </c>
      <c r="K313">
        <v>1</v>
      </c>
      <c r="L313">
        <v>1</v>
      </c>
      <c r="M313">
        <v>1</v>
      </c>
      <c r="N313" s="36">
        <v>0.60099999999999998</v>
      </c>
      <c r="O313" s="36">
        <v>8.9060000000000006</v>
      </c>
      <c r="P313" s="36">
        <v>8.8999999999999996E-2</v>
      </c>
      <c r="Q313" s="36">
        <v>6059.9459999999999</v>
      </c>
      <c r="R313" s="37">
        <v>0</v>
      </c>
      <c r="S313" s="36">
        <v>6059.9459999999999</v>
      </c>
      <c r="T313" s="36">
        <f t="shared" si="20"/>
        <v>1599.06267</v>
      </c>
      <c r="U313" s="36">
        <f t="shared" si="23"/>
        <v>658.2201950000001</v>
      </c>
      <c r="V313" s="36">
        <f t="shared" si="21"/>
        <v>2.6311070000000001</v>
      </c>
      <c r="W313" s="36">
        <f t="shared" si="22"/>
        <v>30299.73</v>
      </c>
      <c r="X313" s="36">
        <f t="shared" si="24"/>
        <v>32559.643971999998</v>
      </c>
      <c r="Y313" t="s">
        <v>2633</v>
      </c>
    </row>
    <row r="314" spans="1:25" ht="14.4" x14ac:dyDescent="0.3">
      <c r="A314">
        <v>2017</v>
      </c>
      <c r="B314">
        <v>5473202</v>
      </c>
      <c r="C314" t="s">
        <v>689</v>
      </c>
      <c r="D314" t="s">
        <v>690</v>
      </c>
      <c r="E314" t="s">
        <v>265</v>
      </c>
      <c r="F314">
        <v>414.27199999999999</v>
      </c>
      <c r="G314" t="s">
        <v>241</v>
      </c>
      <c r="H314" t="s">
        <v>326</v>
      </c>
      <c r="I314">
        <v>5103</v>
      </c>
      <c r="J314">
        <v>51533</v>
      </c>
      <c r="K314">
        <v>1.2</v>
      </c>
      <c r="L314">
        <v>1</v>
      </c>
      <c r="M314">
        <v>1</v>
      </c>
      <c r="N314" s="36">
        <v>0.01</v>
      </c>
      <c r="O314" s="36">
        <v>0.16400000000000001</v>
      </c>
      <c r="P314" s="36">
        <v>5.0000000000000001E-3</v>
      </c>
      <c r="Q314" s="36">
        <v>220.33199999999999</v>
      </c>
      <c r="R314" s="37">
        <v>0</v>
      </c>
      <c r="S314" s="36">
        <v>220.33199999999999</v>
      </c>
      <c r="T314" s="36">
        <f t="shared" si="20"/>
        <v>55.655640000000005</v>
      </c>
      <c r="U314" s="36">
        <f t="shared" si="23"/>
        <v>21.128530000000001</v>
      </c>
      <c r="V314" s="36">
        <f t="shared" si="21"/>
        <v>0.25766500000000003</v>
      </c>
      <c r="W314" s="36">
        <f t="shared" si="22"/>
        <v>1101.6599999999999</v>
      </c>
      <c r="X314" s="36">
        <f t="shared" si="24"/>
        <v>1178.7018349999998</v>
      </c>
      <c r="Y314" t="s">
        <v>61</v>
      </c>
    </row>
    <row r="315" spans="1:25" ht="14.4" x14ac:dyDescent="0.3">
      <c r="A315">
        <v>2017</v>
      </c>
      <c r="B315">
        <v>5473202</v>
      </c>
      <c r="C315" t="s">
        <v>689</v>
      </c>
      <c r="D315" t="s">
        <v>691</v>
      </c>
      <c r="E315" t="s">
        <v>265</v>
      </c>
      <c r="F315">
        <v>237.452</v>
      </c>
      <c r="G315" t="s">
        <v>241</v>
      </c>
      <c r="H315" t="s">
        <v>326</v>
      </c>
      <c r="I315">
        <v>5103</v>
      </c>
      <c r="J315">
        <v>51533</v>
      </c>
      <c r="K315">
        <v>1.2</v>
      </c>
      <c r="L315">
        <v>1</v>
      </c>
      <c r="M315">
        <v>1</v>
      </c>
      <c r="N315" s="36">
        <v>0</v>
      </c>
      <c r="O315" s="36">
        <v>0</v>
      </c>
      <c r="P315" s="36">
        <v>0</v>
      </c>
      <c r="Q315" s="36">
        <v>0</v>
      </c>
      <c r="R315" s="37">
        <v>0</v>
      </c>
      <c r="S315" s="36">
        <v>0</v>
      </c>
      <c r="T315" s="36">
        <f t="shared" si="20"/>
        <v>0</v>
      </c>
      <c r="U315" s="36">
        <f t="shared" si="23"/>
        <v>0</v>
      </c>
      <c r="V315" s="36">
        <f t="shared" si="21"/>
        <v>0</v>
      </c>
      <c r="W315" s="36">
        <f t="shared" si="22"/>
        <v>0</v>
      </c>
      <c r="X315" s="36">
        <f t="shared" si="24"/>
        <v>0</v>
      </c>
      <c r="Y315" t="s">
        <v>61</v>
      </c>
    </row>
    <row r="316" spans="1:25" ht="14.4" x14ac:dyDescent="0.3">
      <c r="A316">
        <v>2018</v>
      </c>
      <c r="B316">
        <v>5459124</v>
      </c>
      <c r="C316" t="s">
        <v>668</v>
      </c>
      <c r="D316" t="s">
        <v>669</v>
      </c>
      <c r="E316" t="s">
        <v>258</v>
      </c>
      <c r="F316">
        <v>16.398</v>
      </c>
      <c r="G316" t="s">
        <v>283</v>
      </c>
      <c r="H316" t="s">
        <v>284</v>
      </c>
      <c r="I316">
        <v>8102</v>
      </c>
      <c r="J316">
        <v>118552</v>
      </c>
      <c r="K316" s="8">
        <v>1.2</v>
      </c>
      <c r="L316" s="8">
        <v>1</v>
      </c>
      <c r="M316" s="8">
        <v>1</v>
      </c>
      <c r="N316" s="36">
        <v>0</v>
      </c>
      <c r="O316" s="36">
        <v>0</v>
      </c>
      <c r="P316" s="36">
        <v>0</v>
      </c>
      <c r="Q316" s="36">
        <v>0</v>
      </c>
      <c r="R316" s="37">
        <v>0</v>
      </c>
      <c r="S316" s="36">
        <v>0</v>
      </c>
      <c r="T316" s="36">
        <f t="shared" si="20"/>
        <v>0</v>
      </c>
      <c r="U316" s="36">
        <f t="shared" si="23"/>
        <v>0</v>
      </c>
      <c r="V316" s="36">
        <f t="shared" si="21"/>
        <v>0</v>
      </c>
      <c r="W316" s="36">
        <f t="shared" si="22"/>
        <v>0</v>
      </c>
      <c r="X316" s="36">
        <f t="shared" si="24"/>
        <v>0</v>
      </c>
      <c r="Y316" t="s">
        <v>2633</v>
      </c>
    </row>
    <row r="317" spans="1:25" ht="14.4" x14ac:dyDescent="0.3">
      <c r="A317">
        <v>2018</v>
      </c>
      <c r="B317">
        <v>5459124</v>
      </c>
      <c r="C317" t="s">
        <v>668</v>
      </c>
      <c r="D317" t="s">
        <v>670</v>
      </c>
      <c r="E317" t="s">
        <v>258</v>
      </c>
      <c r="F317">
        <v>12.952</v>
      </c>
      <c r="G317" t="s">
        <v>283</v>
      </c>
      <c r="H317" t="s">
        <v>284</v>
      </c>
      <c r="I317">
        <v>8102</v>
      </c>
      <c r="J317">
        <v>118552</v>
      </c>
      <c r="K317" s="8">
        <v>1.2</v>
      </c>
      <c r="L317" s="8">
        <v>1</v>
      </c>
      <c r="M317" s="8">
        <v>1</v>
      </c>
      <c r="N317" s="36">
        <v>4.9000000000000002E-2</v>
      </c>
      <c r="O317" s="36">
        <v>0.185</v>
      </c>
      <c r="P317" s="36">
        <v>0.64700000000000002</v>
      </c>
      <c r="Q317" s="36">
        <v>84.665999999999997</v>
      </c>
      <c r="R317" s="37">
        <v>0</v>
      </c>
      <c r="S317" s="36">
        <v>84.665999999999997</v>
      </c>
      <c r="T317" s="36">
        <f t="shared" si="20"/>
        <v>627.37718400000006</v>
      </c>
      <c r="U317" s="36">
        <f t="shared" si="23"/>
        <v>54.830300000000008</v>
      </c>
      <c r="V317" s="36">
        <f t="shared" si="21"/>
        <v>76.703144000000009</v>
      </c>
      <c r="W317" s="36">
        <f t="shared" si="22"/>
        <v>423.33</v>
      </c>
      <c r="X317" s="36">
        <f t="shared" si="24"/>
        <v>1182.240628</v>
      </c>
      <c r="Y317" t="s">
        <v>2633</v>
      </c>
    </row>
    <row r="318" spans="1:25" ht="14.4" x14ac:dyDescent="0.3">
      <c r="A318">
        <v>2018</v>
      </c>
      <c r="B318">
        <v>5459124</v>
      </c>
      <c r="C318" t="s">
        <v>668</v>
      </c>
      <c r="D318" t="s">
        <v>671</v>
      </c>
      <c r="E318" t="s">
        <v>258</v>
      </c>
      <c r="F318">
        <v>10.826000000000001</v>
      </c>
      <c r="G318" t="s">
        <v>283</v>
      </c>
      <c r="H318" t="s">
        <v>284</v>
      </c>
      <c r="I318">
        <v>8102</v>
      </c>
      <c r="J318">
        <v>118552</v>
      </c>
      <c r="K318" s="8">
        <v>1.2</v>
      </c>
      <c r="L318" s="8">
        <v>1</v>
      </c>
      <c r="M318" s="8">
        <v>1</v>
      </c>
      <c r="N318" s="36">
        <v>0</v>
      </c>
      <c r="O318" s="36">
        <v>0</v>
      </c>
      <c r="P318" s="36">
        <v>0</v>
      </c>
      <c r="Q318" s="36">
        <v>0</v>
      </c>
      <c r="R318" s="37">
        <v>0</v>
      </c>
      <c r="S318" s="36">
        <v>0</v>
      </c>
      <c r="T318" s="36">
        <f t="shared" si="20"/>
        <v>0</v>
      </c>
      <c r="U318" s="36">
        <f t="shared" si="23"/>
        <v>0</v>
      </c>
      <c r="V318" s="36">
        <f t="shared" si="21"/>
        <v>0</v>
      </c>
      <c r="W318" s="36">
        <f t="shared" si="22"/>
        <v>0</v>
      </c>
      <c r="X318" s="36">
        <f t="shared" si="24"/>
        <v>0</v>
      </c>
      <c r="Y318" t="s">
        <v>2633</v>
      </c>
    </row>
    <row r="319" spans="1:25" ht="14.4" x14ac:dyDescent="0.3">
      <c r="A319">
        <v>2018</v>
      </c>
      <c r="B319">
        <v>5459124</v>
      </c>
      <c r="C319" t="s">
        <v>668</v>
      </c>
      <c r="D319" t="s">
        <v>672</v>
      </c>
      <c r="E319" t="s">
        <v>258</v>
      </c>
      <c r="F319">
        <v>10.134</v>
      </c>
      <c r="G319" t="s">
        <v>283</v>
      </c>
      <c r="H319" t="s">
        <v>284</v>
      </c>
      <c r="I319">
        <v>8102</v>
      </c>
      <c r="J319">
        <v>118552</v>
      </c>
      <c r="K319" s="8">
        <v>1.2</v>
      </c>
      <c r="L319" s="8">
        <v>1</v>
      </c>
      <c r="M319" s="8">
        <v>1</v>
      </c>
      <c r="N319" s="36">
        <v>1.7999999999999999E-2</v>
      </c>
      <c r="O319" s="36">
        <v>7.0000000000000007E-2</v>
      </c>
      <c r="P319" s="36">
        <v>0.246</v>
      </c>
      <c r="Q319" s="36">
        <v>32.259</v>
      </c>
      <c r="R319" s="37">
        <v>0</v>
      </c>
      <c r="S319" s="36">
        <v>32.259</v>
      </c>
      <c r="T319" s="36">
        <f t="shared" si="20"/>
        <v>230.46508799999998</v>
      </c>
      <c r="U319" s="36">
        <f t="shared" si="23"/>
        <v>20.746600000000004</v>
      </c>
      <c r="V319" s="36">
        <f t="shared" si="21"/>
        <v>29.163792000000001</v>
      </c>
      <c r="W319" s="36">
        <f t="shared" si="22"/>
        <v>161.29500000000002</v>
      </c>
      <c r="X319" s="36">
        <f t="shared" si="24"/>
        <v>441.67048</v>
      </c>
      <c r="Y319" t="s">
        <v>2633</v>
      </c>
    </row>
    <row r="320" spans="1:25" ht="14.4" x14ac:dyDescent="0.3">
      <c r="A320">
        <v>2018</v>
      </c>
      <c r="B320">
        <v>245714</v>
      </c>
      <c r="C320" t="s">
        <v>692</v>
      </c>
      <c r="D320" t="s">
        <v>693</v>
      </c>
      <c r="E320" t="s">
        <v>258</v>
      </c>
      <c r="F320">
        <v>32.220999999999997</v>
      </c>
      <c r="G320" t="s">
        <v>231</v>
      </c>
      <c r="H320" t="s">
        <v>454</v>
      </c>
      <c r="I320">
        <v>8108</v>
      </c>
      <c r="J320">
        <v>144156</v>
      </c>
      <c r="K320" s="8">
        <v>1.2</v>
      </c>
      <c r="L320" s="8">
        <v>1</v>
      </c>
      <c r="M320" s="8">
        <v>1</v>
      </c>
      <c r="N320" s="36">
        <v>0.93899999999999995</v>
      </c>
      <c r="O320" s="36">
        <v>0.36499999999999999</v>
      </c>
      <c r="P320" s="36">
        <v>1.238</v>
      </c>
      <c r="Q320" s="36">
        <v>1282.7080000000001</v>
      </c>
      <c r="R320" s="37">
        <v>0</v>
      </c>
      <c r="S320" s="36">
        <v>1282.7080000000001</v>
      </c>
      <c r="T320" s="36">
        <f t="shared" si="20"/>
        <v>14619.148272</v>
      </c>
      <c r="U320" s="36">
        <f t="shared" si="23"/>
        <v>131.54235</v>
      </c>
      <c r="V320" s="36">
        <f t="shared" si="21"/>
        <v>178.46512799999999</v>
      </c>
      <c r="W320" s="36">
        <f t="shared" si="22"/>
        <v>6413.5400000000009</v>
      </c>
      <c r="X320" s="36">
        <f t="shared" si="24"/>
        <v>21342.695749999999</v>
      </c>
      <c r="Y320" t="s">
        <v>2633</v>
      </c>
    </row>
    <row r="321" spans="1:25" ht="14.4" x14ac:dyDescent="0.3">
      <c r="A321">
        <v>2018</v>
      </c>
      <c r="B321">
        <v>245714</v>
      </c>
      <c r="C321" t="s">
        <v>692</v>
      </c>
      <c r="D321" t="s">
        <v>694</v>
      </c>
      <c r="E321" t="s">
        <v>230</v>
      </c>
      <c r="F321">
        <v>66.918999999999997</v>
      </c>
      <c r="G321" t="s">
        <v>231</v>
      </c>
      <c r="H321" t="s">
        <v>454</v>
      </c>
      <c r="I321">
        <v>8108</v>
      </c>
      <c r="J321">
        <v>144156</v>
      </c>
      <c r="K321" s="8">
        <v>1.2</v>
      </c>
      <c r="L321" s="8">
        <v>1</v>
      </c>
      <c r="M321" s="8">
        <v>1</v>
      </c>
      <c r="N321" s="36">
        <v>0.21299999999999999</v>
      </c>
      <c r="O321" s="36">
        <v>148.81700000000001</v>
      </c>
      <c r="P321" s="36">
        <v>16.91</v>
      </c>
      <c r="Q321" s="36">
        <v>194.10792000000001</v>
      </c>
      <c r="R321" s="37">
        <v>1</v>
      </c>
      <c r="S321" s="36">
        <v>0</v>
      </c>
      <c r="T321" s="36">
        <f t="shared" si="20"/>
        <v>3316.1646240000005</v>
      </c>
      <c r="U321" s="36">
        <f t="shared" si="23"/>
        <v>53632.158630000013</v>
      </c>
      <c r="V321" s="36">
        <f t="shared" si="21"/>
        <v>2437.67796</v>
      </c>
      <c r="W321" s="36">
        <f t="shared" si="22"/>
        <v>0</v>
      </c>
      <c r="X321" s="36">
        <f t="shared" si="24"/>
        <v>59386.001214000011</v>
      </c>
      <c r="Y321" t="s">
        <v>2633</v>
      </c>
    </row>
    <row r="322" spans="1:25" ht="14.4" x14ac:dyDescent="0.3">
      <c r="A322">
        <v>2018</v>
      </c>
      <c r="B322">
        <v>5441788</v>
      </c>
      <c r="C322" t="s">
        <v>695</v>
      </c>
      <c r="D322" t="s">
        <v>607</v>
      </c>
      <c r="E322" t="s">
        <v>258</v>
      </c>
      <c r="F322">
        <v>41.857999999999997</v>
      </c>
      <c r="G322" t="s">
        <v>608</v>
      </c>
      <c r="H322" t="s">
        <v>435</v>
      </c>
      <c r="I322">
        <v>2102</v>
      </c>
      <c r="J322">
        <v>11977</v>
      </c>
      <c r="K322" s="8">
        <v>1</v>
      </c>
      <c r="L322" s="8">
        <v>1</v>
      </c>
      <c r="M322" s="8">
        <v>1</v>
      </c>
      <c r="N322" s="36">
        <v>0.34599999999999997</v>
      </c>
      <c r="O322" s="36">
        <v>3.379</v>
      </c>
      <c r="P322" s="36">
        <v>5.0140000000000002</v>
      </c>
      <c r="Q322" s="36">
        <v>3725.404</v>
      </c>
      <c r="R322" s="37">
        <v>0</v>
      </c>
      <c r="S322" s="36">
        <v>3725.404</v>
      </c>
      <c r="T322" s="36">
        <f t="shared" si="20"/>
        <v>372.96377999999999</v>
      </c>
      <c r="U322" s="36">
        <f t="shared" si="23"/>
        <v>101.17570750000002</v>
      </c>
      <c r="V322" s="36">
        <f t="shared" si="21"/>
        <v>60.052678000000007</v>
      </c>
      <c r="W322" s="36">
        <f t="shared" si="22"/>
        <v>18627.02</v>
      </c>
      <c r="X322" s="36">
        <f t="shared" si="24"/>
        <v>19161.212165500001</v>
      </c>
      <c r="Y322" t="s">
        <v>58</v>
      </c>
    </row>
    <row r="323" spans="1:25" ht="14.4" x14ac:dyDescent="0.3">
      <c r="A323">
        <v>2018</v>
      </c>
      <c r="B323">
        <v>5441788</v>
      </c>
      <c r="C323" t="s">
        <v>695</v>
      </c>
      <c r="D323" t="s">
        <v>609</v>
      </c>
      <c r="E323" t="s">
        <v>258</v>
      </c>
      <c r="F323">
        <v>5.7679999999999998</v>
      </c>
      <c r="G323" t="s">
        <v>608</v>
      </c>
      <c r="H323" t="s">
        <v>435</v>
      </c>
      <c r="I323">
        <v>2102</v>
      </c>
      <c r="J323">
        <v>11977</v>
      </c>
      <c r="K323" s="8">
        <v>1</v>
      </c>
      <c r="L323" s="8">
        <v>1</v>
      </c>
      <c r="M323" s="8">
        <v>1</v>
      </c>
      <c r="N323" s="36">
        <v>0.23499999999999999</v>
      </c>
      <c r="O323" s="36">
        <v>2.302</v>
      </c>
      <c r="P323" s="36">
        <v>3.4159999999999999</v>
      </c>
      <c r="Q323" s="36">
        <v>2538.12</v>
      </c>
      <c r="R323" s="37">
        <v>0</v>
      </c>
      <c r="S323" s="36">
        <v>2538.12</v>
      </c>
      <c r="T323" s="36">
        <f t="shared" ref="T323:T386" si="25">0.1*$K323*$J323*$T$1*$N323</f>
        <v>253.31354999999999</v>
      </c>
      <c r="U323" s="36">
        <f t="shared" si="23"/>
        <v>68.927635000000009</v>
      </c>
      <c r="V323" s="36">
        <f t="shared" ref="V323:V386" si="26">0.1*$M323*$J323*$V$1*$P323</f>
        <v>40.913432</v>
      </c>
      <c r="W323" s="36">
        <f t="shared" ref="W323:W386" si="27">+S323*$W$1</f>
        <v>12690.599999999999</v>
      </c>
      <c r="X323" s="36">
        <f t="shared" si="24"/>
        <v>13053.754616999999</v>
      </c>
      <c r="Y323" t="s">
        <v>58</v>
      </c>
    </row>
    <row r="324" spans="1:25" ht="14.4" x14ac:dyDescent="0.3">
      <c r="A324">
        <v>2018</v>
      </c>
      <c r="B324">
        <v>5441788</v>
      </c>
      <c r="C324" t="s">
        <v>695</v>
      </c>
      <c r="D324" t="s">
        <v>610</v>
      </c>
      <c r="E324" t="s">
        <v>258</v>
      </c>
      <c r="F324">
        <v>5.86</v>
      </c>
      <c r="G324" t="s">
        <v>608</v>
      </c>
      <c r="H324" t="s">
        <v>435</v>
      </c>
      <c r="I324">
        <v>2102</v>
      </c>
      <c r="J324">
        <v>11977</v>
      </c>
      <c r="K324" s="8">
        <v>1</v>
      </c>
      <c r="L324" s="8">
        <v>1</v>
      </c>
      <c r="M324" s="8">
        <v>1</v>
      </c>
      <c r="N324" s="36">
        <v>0</v>
      </c>
      <c r="O324" s="36">
        <v>0</v>
      </c>
      <c r="P324" s="36">
        <v>0</v>
      </c>
      <c r="Q324" s="36">
        <v>7</v>
      </c>
      <c r="R324" s="37">
        <v>0</v>
      </c>
      <c r="S324" s="36">
        <v>7</v>
      </c>
      <c r="T324" s="36">
        <f t="shared" si="25"/>
        <v>0</v>
      </c>
      <c r="U324" s="36">
        <f t="shared" ref="U324:U387" si="28">0.1*$L324*$J324*$U$1*$O324</f>
        <v>0</v>
      </c>
      <c r="V324" s="36">
        <f t="shared" si="26"/>
        <v>0</v>
      </c>
      <c r="W324" s="36">
        <f t="shared" si="27"/>
        <v>35</v>
      </c>
      <c r="X324" s="36">
        <f t="shared" ref="X324:X387" si="29">SUM(T324:W324)</f>
        <v>35</v>
      </c>
      <c r="Y324" t="s">
        <v>58</v>
      </c>
    </row>
    <row r="325" spans="1:25" ht="14.4" x14ac:dyDescent="0.3">
      <c r="A325">
        <v>2018</v>
      </c>
      <c r="B325">
        <v>5441788</v>
      </c>
      <c r="C325" t="s">
        <v>695</v>
      </c>
      <c r="D325" t="s">
        <v>611</v>
      </c>
      <c r="E325" t="s">
        <v>258</v>
      </c>
      <c r="F325">
        <v>7.6109999999999998</v>
      </c>
      <c r="G325" t="s">
        <v>608</v>
      </c>
      <c r="H325" t="s">
        <v>435</v>
      </c>
      <c r="I325">
        <v>2102</v>
      </c>
      <c r="J325">
        <v>11977</v>
      </c>
      <c r="K325" s="8">
        <v>1</v>
      </c>
      <c r="L325" s="8">
        <v>1</v>
      </c>
      <c r="M325" s="8">
        <v>1</v>
      </c>
      <c r="N325" s="36">
        <v>3.0000000000000001E-3</v>
      </c>
      <c r="O325" s="36">
        <v>3.4000000000000002E-2</v>
      </c>
      <c r="P325" s="36">
        <v>0.05</v>
      </c>
      <c r="Q325" s="36">
        <v>37.627000000000002</v>
      </c>
      <c r="R325" s="37">
        <v>0</v>
      </c>
      <c r="S325" s="36">
        <v>37.627000000000002</v>
      </c>
      <c r="T325" s="36">
        <f t="shared" si="25"/>
        <v>3.2337900000000004</v>
      </c>
      <c r="U325" s="36">
        <f t="shared" si="28"/>
        <v>1.0180450000000001</v>
      </c>
      <c r="V325" s="36">
        <f t="shared" si="26"/>
        <v>0.59884999999999999</v>
      </c>
      <c r="W325" s="36">
        <f t="shared" si="27"/>
        <v>188.13500000000002</v>
      </c>
      <c r="X325" s="36">
        <f t="shared" si="29"/>
        <v>192.98568500000002</v>
      </c>
      <c r="Y325" t="s">
        <v>58</v>
      </c>
    </row>
    <row r="326" spans="1:25" ht="14.4" x14ac:dyDescent="0.3">
      <c r="A326">
        <v>2018</v>
      </c>
      <c r="B326">
        <v>4586116</v>
      </c>
      <c r="C326" t="s">
        <v>696</v>
      </c>
      <c r="D326" t="s">
        <v>534</v>
      </c>
      <c r="E326" t="s">
        <v>230</v>
      </c>
      <c r="F326">
        <v>127.28</v>
      </c>
      <c r="G326" t="s">
        <v>231</v>
      </c>
      <c r="H326" t="s">
        <v>535</v>
      </c>
      <c r="I326">
        <v>8421</v>
      </c>
      <c r="J326">
        <v>18354</v>
      </c>
      <c r="K326" s="8">
        <v>1</v>
      </c>
      <c r="L326" s="8">
        <v>1</v>
      </c>
      <c r="M326" s="8">
        <v>1</v>
      </c>
      <c r="N326" s="36">
        <v>83.224000000000004</v>
      </c>
      <c r="O326" s="36">
        <v>509.07499999999999</v>
      </c>
      <c r="P326" s="36">
        <v>26.291</v>
      </c>
      <c r="Q326" s="36">
        <v>285149.5</v>
      </c>
      <c r="R326" s="37">
        <v>1</v>
      </c>
      <c r="S326" s="36">
        <v>0</v>
      </c>
      <c r="T326" s="36">
        <f t="shared" si="25"/>
        <v>137474.39664000002</v>
      </c>
      <c r="U326" s="36">
        <f t="shared" si="28"/>
        <v>23358.906375000002</v>
      </c>
      <c r="V326" s="36">
        <f t="shared" si="26"/>
        <v>482.54501400000009</v>
      </c>
      <c r="W326" s="36">
        <f t="shared" si="27"/>
        <v>0</v>
      </c>
      <c r="X326" s="36">
        <f t="shared" si="29"/>
        <v>161315.84802900002</v>
      </c>
      <c r="Y326" t="s">
        <v>2638</v>
      </c>
    </row>
    <row r="327" spans="1:25" ht="14.4" x14ac:dyDescent="0.3">
      <c r="A327">
        <v>2018</v>
      </c>
      <c r="B327">
        <v>4586116</v>
      </c>
      <c r="C327" t="s">
        <v>696</v>
      </c>
      <c r="D327" t="s">
        <v>536</v>
      </c>
      <c r="E327" t="s">
        <v>258</v>
      </c>
      <c r="F327">
        <v>0.50700000000000001</v>
      </c>
      <c r="G327" t="s">
        <v>231</v>
      </c>
      <c r="H327" t="s">
        <v>535</v>
      </c>
      <c r="I327">
        <v>8421</v>
      </c>
      <c r="J327">
        <v>18354</v>
      </c>
      <c r="K327" s="8">
        <v>1</v>
      </c>
      <c r="L327" s="8">
        <v>1</v>
      </c>
      <c r="M327" s="8">
        <v>1</v>
      </c>
      <c r="N327" s="36">
        <v>4.3999999999999997E-2</v>
      </c>
      <c r="O327" s="36">
        <v>0.438</v>
      </c>
      <c r="P327" s="36">
        <v>0.65</v>
      </c>
      <c r="Q327" s="36">
        <v>483.35</v>
      </c>
      <c r="R327" s="37">
        <v>0</v>
      </c>
      <c r="S327" s="36">
        <v>483.35</v>
      </c>
      <c r="T327" s="36">
        <f t="shared" si="25"/>
        <v>72.681840000000008</v>
      </c>
      <c r="U327" s="36">
        <f t="shared" si="28"/>
        <v>20.097630000000002</v>
      </c>
      <c r="V327" s="36">
        <f t="shared" si="26"/>
        <v>11.930100000000003</v>
      </c>
      <c r="W327" s="36">
        <f t="shared" si="27"/>
        <v>2416.75</v>
      </c>
      <c r="X327" s="36">
        <f t="shared" si="29"/>
        <v>2521.45957</v>
      </c>
      <c r="Y327" t="s">
        <v>2638</v>
      </c>
    </row>
    <row r="328" spans="1:25" ht="14.4" x14ac:dyDescent="0.3">
      <c r="A328">
        <v>2018</v>
      </c>
      <c r="B328">
        <v>4586116</v>
      </c>
      <c r="C328" t="s">
        <v>696</v>
      </c>
      <c r="D328" t="s">
        <v>537</v>
      </c>
      <c r="E328" t="s">
        <v>230</v>
      </c>
      <c r="F328">
        <v>28.184999999999999</v>
      </c>
      <c r="G328" t="s">
        <v>231</v>
      </c>
      <c r="H328" t="s">
        <v>535</v>
      </c>
      <c r="I328">
        <v>8421</v>
      </c>
      <c r="J328">
        <v>18354</v>
      </c>
      <c r="K328" s="8">
        <v>1</v>
      </c>
      <c r="L328" s="8">
        <v>1</v>
      </c>
      <c r="M328" s="8">
        <v>1</v>
      </c>
      <c r="N328" s="36">
        <v>9.8789999999999996</v>
      </c>
      <c r="O328" s="36">
        <v>9.6479999999999997</v>
      </c>
      <c r="P328" s="36">
        <v>0.51400000000000001</v>
      </c>
      <c r="Q328" s="36">
        <v>13249</v>
      </c>
      <c r="R328" s="37">
        <v>1</v>
      </c>
      <c r="S328" s="36">
        <v>0</v>
      </c>
      <c r="T328" s="36">
        <f t="shared" si="25"/>
        <v>16318.72494</v>
      </c>
      <c r="U328" s="36">
        <f t="shared" si="28"/>
        <v>442.69848000000002</v>
      </c>
      <c r="V328" s="36">
        <f t="shared" si="26"/>
        <v>9.433956000000002</v>
      </c>
      <c r="W328" s="36">
        <f t="shared" si="27"/>
        <v>0</v>
      </c>
      <c r="X328" s="36">
        <f t="shared" si="29"/>
        <v>16770.857376</v>
      </c>
      <c r="Y328" t="s">
        <v>2638</v>
      </c>
    </row>
    <row r="329" spans="1:25" ht="14.4" x14ac:dyDescent="0.3">
      <c r="A329">
        <v>2018</v>
      </c>
      <c r="B329">
        <v>96760</v>
      </c>
      <c r="C329" t="s">
        <v>697</v>
      </c>
      <c r="D329" t="s">
        <v>427</v>
      </c>
      <c r="E329" t="s">
        <v>230</v>
      </c>
      <c r="F329">
        <v>0.56999999999999995</v>
      </c>
      <c r="G329" t="s">
        <v>236</v>
      </c>
      <c r="H329" t="s">
        <v>428</v>
      </c>
      <c r="I329">
        <v>8303</v>
      </c>
      <c r="J329">
        <v>29773</v>
      </c>
      <c r="K329" s="8">
        <v>1</v>
      </c>
      <c r="L329" s="8">
        <v>1</v>
      </c>
      <c r="M329" s="8">
        <v>1</v>
      </c>
      <c r="N329" s="36">
        <v>2.1000000000000001E-2</v>
      </c>
      <c r="O329" s="36">
        <v>1.0429999999999999</v>
      </c>
      <c r="P329" s="36">
        <v>5.5E-2</v>
      </c>
      <c r="Q329" s="36">
        <v>1339.8</v>
      </c>
      <c r="R329" s="37">
        <v>1</v>
      </c>
      <c r="S329" s="36">
        <v>0</v>
      </c>
      <c r="T329" s="36">
        <f t="shared" si="25"/>
        <v>56.270970000000005</v>
      </c>
      <c r="U329" s="36">
        <f t="shared" si="28"/>
        <v>77.633097500000005</v>
      </c>
      <c r="V329" s="36">
        <f t="shared" si="26"/>
        <v>1.6375150000000003</v>
      </c>
      <c r="W329" s="36">
        <f t="shared" si="27"/>
        <v>0</v>
      </c>
      <c r="X329" s="36">
        <f t="shared" si="29"/>
        <v>135.5415825</v>
      </c>
      <c r="Y329" t="s">
        <v>2633</v>
      </c>
    </row>
    <row r="330" spans="1:25" ht="14.4" x14ac:dyDescent="0.3">
      <c r="A330">
        <v>2018</v>
      </c>
      <c r="B330">
        <v>96760</v>
      </c>
      <c r="C330" t="s">
        <v>697</v>
      </c>
      <c r="D330" t="s">
        <v>429</v>
      </c>
      <c r="E330" t="s">
        <v>230</v>
      </c>
      <c r="F330">
        <v>142.553</v>
      </c>
      <c r="G330" t="s">
        <v>236</v>
      </c>
      <c r="H330" t="s">
        <v>428</v>
      </c>
      <c r="I330">
        <v>8303</v>
      </c>
      <c r="J330">
        <v>29773</v>
      </c>
      <c r="K330" s="8">
        <v>1</v>
      </c>
      <c r="L330" s="8">
        <v>1</v>
      </c>
      <c r="M330" s="8">
        <v>1</v>
      </c>
      <c r="N330" s="36">
        <v>1.351</v>
      </c>
      <c r="O330" s="36">
        <v>365.99599999999998</v>
      </c>
      <c r="P330" s="36">
        <v>41.59</v>
      </c>
      <c r="Q330" s="36">
        <v>158620</v>
      </c>
      <c r="R330" s="37">
        <v>1</v>
      </c>
      <c r="S330" s="36">
        <v>0</v>
      </c>
      <c r="T330" s="36">
        <f t="shared" si="25"/>
        <v>3620.0990700000002</v>
      </c>
      <c r="U330" s="36">
        <f t="shared" si="28"/>
        <v>27241.99727</v>
      </c>
      <c r="V330" s="36">
        <f t="shared" si="26"/>
        <v>1238.2590700000003</v>
      </c>
      <c r="W330" s="36">
        <f t="shared" si="27"/>
        <v>0</v>
      </c>
      <c r="X330" s="36">
        <f t="shared" si="29"/>
        <v>32100.35541</v>
      </c>
      <c r="Y330" t="s">
        <v>2633</v>
      </c>
    </row>
    <row r="331" spans="1:25" ht="14.4" x14ac:dyDescent="0.3">
      <c r="A331">
        <v>2018</v>
      </c>
      <c r="B331">
        <v>96760</v>
      </c>
      <c r="C331" t="s">
        <v>697</v>
      </c>
      <c r="D331" t="s">
        <v>430</v>
      </c>
      <c r="E331" t="s">
        <v>230</v>
      </c>
      <c r="F331">
        <v>6.109</v>
      </c>
      <c r="G331" t="s">
        <v>236</v>
      </c>
      <c r="H331" t="s">
        <v>428</v>
      </c>
      <c r="I331">
        <v>8303</v>
      </c>
      <c r="J331">
        <v>29773</v>
      </c>
      <c r="K331" s="8">
        <v>1</v>
      </c>
      <c r="L331" s="8">
        <v>1</v>
      </c>
      <c r="M331" s="8">
        <v>1</v>
      </c>
      <c r="N331" s="36">
        <v>0.123</v>
      </c>
      <c r="O331" s="36">
        <v>0.12</v>
      </c>
      <c r="P331" s="36">
        <v>6.0000000000000001E-3</v>
      </c>
      <c r="Q331" s="36">
        <v>151.9</v>
      </c>
      <c r="R331" s="37">
        <v>1</v>
      </c>
      <c r="S331" s="36">
        <v>0</v>
      </c>
      <c r="T331" s="36">
        <f t="shared" si="25"/>
        <v>329.58711</v>
      </c>
      <c r="U331" s="36">
        <f t="shared" si="28"/>
        <v>8.9319000000000006</v>
      </c>
      <c r="V331" s="36">
        <f t="shared" si="26"/>
        <v>0.17863800000000002</v>
      </c>
      <c r="W331" s="36">
        <f t="shared" si="27"/>
        <v>0</v>
      </c>
      <c r="X331" s="36">
        <f t="shared" si="29"/>
        <v>338.69764799999996</v>
      </c>
      <c r="Y331" t="s">
        <v>2633</v>
      </c>
    </row>
    <row r="332" spans="1:25" ht="14.4" x14ac:dyDescent="0.3">
      <c r="A332">
        <v>2018</v>
      </c>
      <c r="B332">
        <v>96760</v>
      </c>
      <c r="C332" t="s">
        <v>697</v>
      </c>
      <c r="D332" t="s">
        <v>431</v>
      </c>
      <c r="E332" t="s">
        <v>230</v>
      </c>
      <c r="F332">
        <v>17.513999999999999</v>
      </c>
      <c r="G332" t="s">
        <v>236</v>
      </c>
      <c r="H332" t="s">
        <v>428</v>
      </c>
      <c r="I332">
        <v>8303</v>
      </c>
      <c r="J332">
        <v>29773</v>
      </c>
      <c r="K332" s="8">
        <v>1</v>
      </c>
      <c r="L332" s="8">
        <v>1</v>
      </c>
      <c r="M332" s="8">
        <v>1</v>
      </c>
      <c r="N332" s="36">
        <v>0.40500000000000003</v>
      </c>
      <c r="O332" s="36">
        <v>0.39600000000000002</v>
      </c>
      <c r="P332" s="36">
        <v>2.1000000000000001E-2</v>
      </c>
      <c r="Q332" s="36">
        <v>280.10000000000002</v>
      </c>
      <c r="R332" s="37">
        <v>1</v>
      </c>
      <c r="S332" s="36">
        <v>0</v>
      </c>
      <c r="T332" s="36">
        <f t="shared" si="25"/>
        <v>1085.22585</v>
      </c>
      <c r="U332" s="36">
        <f t="shared" si="28"/>
        <v>29.475270000000002</v>
      </c>
      <c r="V332" s="36">
        <f t="shared" si="26"/>
        <v>0.62523300000000015</v>
      </c>
      <c r="W332" s="36">
        <f t="shared" si="27"/>
        <v>0</v>
      </c>
      <c r="X332" s="36">
        <f t="shared" si="29"/>
        <v>1115.3263529999999</v>
      </c>
      <c r="Y332" t="s">
        <v>2633</v>
      </c>
    </row>
    <row r="333" spans="1:25" ht="14.4" x14ac:dyDescent="0.3">
      <c r="A333">
        <v>2018</v>
      </c>
      <c r="B333">
        <v>96760</v>
      </c>
      <c r="C333" t="s">
        <v>697</v>
      </c>
      <c r="D333" t="s">
        <v>432</v>
      </c>
      <c r="E333" t="s">
        <v>230</v>
      </c>
      <c r="F333">
        <v>0.61099999999999999</v>
      </c>
      <c r="G333" t="s">
        <v>236</v>
      </c>
      <c r="H333" t="s">
        <v>428</v>
      </c>
      <c r="I333">
        <v>8303</v>
      </c>
      <c r="J333">
        <v>29773</v>
      </c>
      <c r="K333" s="8">
        <v>1</v>
      </c>
      <c r="L333" s="8">
        <v>1</v>
      </c>
      <c r="M333" s="8">
        <v>1</v>
      </c>
      <c r="N333" s="36">
        <v>6.0000000000000001E-3</v>
      </c>
      <c r="O333" s="36">
        <v>1.383</v>
      </c>
      <c r="P333" s="36">
        <v>7.2999999999999995E-2</v>
      </c>
      <c r="Q333" s="36">
        <v>1775.7</v>
      </c>
      <c r="R333" s="37">
        <v>1</v>
      </c>
      <c r="S333" s="36">
        <v>0</v>
      </c>
      <c r="T333" s="36">
        <f t="shared" si="25"/>
        <v>16.07742</v>
      </c>
      <c r="U333" s="36">
        <f t="shared" si="28"/>
        <v>102.94014750000001</v>
      </c>
      <c r="V333" s="36">
        <f t="shared" si="26"/>
        <v>2.1734290000000001</v>
      </c>
      <c r="W333" s="36">
        <f t="shared" si="27"/>
        <v>0</v>
      </c>
      <c r="X333" s="36">
        <f t="shared" si="29"/>
        <v>121.19099650000001</v>
      </c>
      <c r="Y333" t="s">
        <v>2633</v>
      </c>
    </row>
    <row r="334" spans="1:25" ht="14.4" x14ac:dyDescent="0.3">
      <c r="A334">
        <v>2018</v>
      </c>
      <c r="B334">
        <v>5441768</v>
      </c>
      <c r="C334" t="s">
        <v>698</v>
      </c>
      <c r="D334" t="s">
        <v>591</v>
      </c>
      <c r="E334" t="s">
        <v>321</v>
      </c>
      <c r="F334">
        <v>388.75900000000001</v>
      </c>
      <c r="G334" t="s">
        <v>241</v>
      </c>
      <c r="H334" t="s">
        <v>56</v>
      </c>
      <c r="I334">
        <v>1101</v>
      </c>
      <c r="J334">
        <v>201948</v>
      </c>
      <c r="K334" s="8">
        <v>1</v>
      </c>
      <c r="L334" s="8">
        <v>1</v>
      </c>
      <c r="M334" s="8">
        <v>1</v>
      </c>
      <c r="N334" s="36">
        <v>0</v>
      </c>
      <c r="O334" s="36">
        <v>0</v>
      </c>
      <c r="P334" s="36">
        <v>0</v>
      </c>
      <c r="Q334" s="36">
        <v>0</v>
      </c>
      <c r="R334" s="37">
        <v>0</v>
      </c>
      <c r="S334" s="36">
        <v>0</v>
      </c>
      <c r="T334" s="36">
        <f t="shared" si="25"/>
        <v>0</v>
      </c>
      <c r="U334" s="36">
        <f t="shared" si="28"/>
        <v>0</v>
      </c>
      <c r="V334" s="36">
        <f t="shared" si="26"/>
        <v>0</v>
      </c>
      <c r="W334" s="36">
        <f t="shared" si="27"/>
        <v>0</v>
      </c>
      <c r="X334" s="36">
        <f t="shared" si="29"/>
        <v>0</v>
      </c>
      <c r="Y334" t="s">
        <v>2635</v>
      </c>
    </row>
    <row r="335" spans="1:25" ht="14.4" x14ac:dyDescent="0.3">
      <c r="A335">
        <v>2018</v>
      </c>
      <c r="B335">
        <v>5441768</v>
      </c>
      <c r="C335" t="s">
        <v>698</v>
      </c>
      <c r="D335" t="s">
        <v>592</v>
      </c>
      <c r="E335" t="s">
        <v>258</v>
      </c>
      <c r="F335">
        <v>134.81100000000001</v>
      </c>
      <c r="G335" t="s">
        <v>241</v>
      </c>
      <c r="H335" t="s">
        <v>56</v>
      </c>
      <c r="I335">
        <v>1101</v>
      </c>
      <c r="J335">
        <v>201948</v>
      </c>
      <c r="K335" s="8">
        <v>1</v>
      </c>
      <c r="L335" s="8">
        <v>1</v>
      </c>
      <c r="M335" s="8">
        <v>1</v>
      </c>
      <c r="N335" s="36">
        <v>1.4E-2</v>
      </c>
      <c r="O335" s="36">
        <v>1.544</v>
      </c>
      <c r="P335" s="36">
        <v>4.0000000000000001E-3</v>
      </c>
      <c r="Q335" s="36">
        <v>623.68200000000002</v>
      </c>
      <c r="R335" s="37">
        <v>0</v>
      </c>
      <c r="S335" s="36">
        <v>623.68200000000002</v>
      </c>
      <c r="T335" s="36">
        <f t="shared" si="25"/>
        <v>254.45448000000005</v>
      </c>
      <c r="U335" s="36">
        <f t="shared" si="28"/>
        <v>779.51928000000021</v>
      </c>
      <c r="V335" s="36">
        <f t="shared" si="26"/>
        <v>0.80779200000000018</v>
      </c>
      <c r="W335" s="36">
        <f t="shared" si="27"/>
        <v>3118.41</v>
      </c>
      <c r="X335" s="36">
        <f t="shared" si="29"/>
        <v>4153.1915520000002</v>
      </c>
      <c r="Y335" t="s">
        <v>2635</v>
      </c>
    </row>
    <row r="336" spans="1:25" ht="14.4" x14ac:dyDescent="0.3">
      <c r="A336">
        <v>2018</v>
      </c>
      <c r="B336">
        <v>5462275</v>
      </c>
      <c r="C336" t="s">
        <v>680</v>
      </c>
      <c r="D336" t="s">
        <v>681</v>
      </c>
      <c r="E336" t="s">
        <v>265</v>
      </c>
      <c r="F336">
        <v>431.86700000000002</v>
      </c>
      <c r="G336" t="s">
        <v>241</v>
      </c>
      <c r="H336" t="s">
        <v>364</v>
      </c>
      <c r="I336">
        <v>5501</v>
      </c>
      <c r="J336">
        <v>96948</v>
      </c>
      <c r="K336" s="8">
        <v>1</v>
      </c>
      <c r="L336" s="8">
        <v>1</v>
      </c>
      <c r="M336" s="8">
        <v>1</v>
      </c>
      <c r="N336" s="36">
        <v>22.236000000000001</v>
      </c>
      <c r="O336" s="36">
        <v>331.86700000000002</v>
      </c>
      <c r="P336" s="36">
        <v>6.7409999999999997</v>
      </c>
      <c r="Q336" s="36">
        <v>439166.20699999999</v>
      </c>
      <c r="R336" s="37">
        <v>0</v>
      </c>
      <c r="S336" s="36">
        <v>439166.20699999999</v>
      </c>
      <c r="T336" s="36">
        <f t="shared" si="25"/>
        <v>194016.21552000003</v>
      </c>
      <c r="U336" s="36">
        <f t="shared" si="28"/>
        <v>80434.604790000012</v>
      </c>
      <c r="V336" s="36">
        <f t="shared" si="26"/>
        <v>653.52646800000002</v>
      </c>
      <c r="W336" s="36">
        <f t="shared" si="27"/>
        <v>2195831.0350000001</v>
      </c>
      <c r="X336" s="36">
        <f t="shared" si="29"/>
        <v>2470935.3817780004</v>
      </c>
      <c r="Y336" t="s">
        <v>61</v>
      </c>
    </row>
    <row r="337" spans="1:25" ht="14.4" x14ac:dyDescent="0.3">
      <c r="A337">
        <v>2018</v>
      </c>
      <c r="B337">
        <v>4803700</v>
      </c>
      <c r="C337" t="s">
        <v>538</v>
      </c>
      <c r="D337" t="s">
        <v>539</v>
      </c>
      <c r="E337" t="s">
        <v>258</v>
      </c>
      <c r="F337">
        <v>12.786</v>
      </c>
      <c r="G337" t="s">
        <v>370</v>
      </c>
      <c r="H337" t="s">
        <v>57</v>
      </c>
      <c r="I337">
        <v>2201</v>
      </c>
      <c r="J337">
        <v>184543</v>
      </c>
      <c r="K337" s="8">
        <v>1.2</v>
      </c>
      <c r="L337" s="8">
        <v>1</v>
      </c>
      <c r="M337" s="8">
        <v>1.2</v>
      </c>
      <c r="N337" s="36">
        <v>0.44400000000000001</v>
      </c>
      <c r="O337" s="36">
        <v>4.3330000000000002</v>
      </c>
      <c r="P337" s="36">
        <v>6.43</v>
      </c>
      <c r="Q337" s="36">
        <v>4777.2809999999999</v>
      </c>
      <c r="R337" s="37">
        <v>0</v>
      </c>
      <c r="S337" s="36">
        <v>4777.2809999999999</v>
      </c>
      <c r="T337" s="36">
        <f t="shared" si="25"/>
        <v>8849.2059360000003</v>
      </c>
      <c r="U337" s="36">
        <f t="shared" si="28"/>
        <v>1999.0620475000001</v>
      </c>
      <c r="V337" s="36">
        <f t="shared" si="26"/>
        <v>1423.933788</v>
      </c>
      <c r="W337" s="36">
        <f t="shared" si="27"/>
        <v>23886.404999999999</v>
      </c>
      <c r="X337" s="36">
        <f t="shared" si="29"/>
        <v>36158.606771499995</v>
      </c>
      <c r="Y337" t="s">
        <v>58</v>
      </c>
    </row>
    <row r="338" spans="1:25" ht="14.4" x14ac:dyDescent="0.3">
      <c r="A338">
        <v>2018</v>
      </c>
      <c r="B338">
        <v>4803700</v>
      </c>
      <c r="C338" t="s">
        <v>538</v>
      </c>
      <c r="D338" t="s">
        <v>540</v>
      </c>
      <c r="E338" t="s">
        <v>258</v>
      </c>
      <c r="F338">
        <v>60.884999999999998</v>
      </c>
      <c r="G338" t="s">
        <v>370</v>
      </c>
      <c r="H338" t="s">
        <v>57</v>
      </c>
      <c r="I338">
        <v>2201</v>
      </c>
      <c r="J338">
        <v>184543</v>
      </c>
      <c r="K338" s="8">
        <v>1.2</v>
      </c>
      <c r="L338" s="8">
        <v>1</v>
      </c>
      <c r="M338" s="8">
        <v>1.2</v>
      </c>
      <c r="N338" s="36">
        <v>0.01</v>
      </c>
      <c r="O338" s="36">
        <v>0.877</v>
      </c>
      <c r="P338" s="36">
        <v>0.48699999999999999</v>
      </c>
      <c r="Q338" s="36">
        <v>466.09399999999999</v>
      </c>
      <c r="R338" s="37">
        <v>0</v>
      </c>
      <c r="S338" s="36">
        <v>466.09399999999999</v>
      </c>
      <c r="T338" s="36">
        <f t="shared" si="25"/>
        <v>199.30644000000001</v>
      </c>
      <c r="U338" s="36">
        <f t="shared" si="28"/>
        <v>404.61052749999999</v>
      </c>
      <c r="V338" s="36">
        <f t="shared" si="26"/>
        <v>107.84692920000001</v>
      </c>
      <c r="W338" s="36">
        <f t="shared" si="27"/>
        <v>2330.4699999999998</v>
      </c>
      <c r="X338" s="36">
        <f t="shared" si="29"/>
        <v>3042.2338966999996</v>
      </c>
      <c r="Y338" t="s">
        <v>58</v>
      </c>
    </row>
    <row r="339" spans="1:25" ht="14.4" x14ac:dyDescent="0.3">
      <c r="A339">
        <v>2018</v>
      </c>
      <c r="B339">
        <v>4803700</v>
      </c>
      <c r="C339" t="s">
        <v>538</v>
      </c>
      <c r="D339" t="s">
        <v>541</v>
      </c>
      <c r="E339" t="s">
        <v>258</v>
      </c>
      <c r="F339">
        <v>60.884999999999998</v>
      </c>
      <c r="G339" t="s">
        <v>370</v>
      </c>
      <c r="H339" t="s">
        <v>57</v>
      </c>
      <c r="I339">
        <v>2201</v>
      </c>
      <c r="J339">
        <v>184543</v>
      </c>
      <c r="K339" s="8">
        <v>1.2</v>
      </c>
      <c r="L339" s="8">
        <v>1</v>
      </c>
      <c r="M339" s="8">
        <v>1.2</v>
      </c>
      <c r="N339" s="36">
        <v>0.01</v>
      </c>
      <c r="O339" s="36">
        <v>0.86499999999999999</v>
      </c>
      <c r="P339" s="36">
        <v>0.48</v>
      </c>
      <c r="Q339" s="36">
        <v>462.762</v>
      </c>
      <c r="R339" s="37">
        <v>0</v>
      </c>
      <c r="S339" s="36">
        <v>462.762</v>
      </c>
      <c r="T339" s="36">
        <f t="shared" si="25"/>
        <v>199.30644000000001</v>
      </c>
      <c r="U339" s="36">
        <f t="shared" si="28"/>
        <v>399.07423750000004</v>
      </c>
      <c r="V339" s="36">
        <f t="shared" si="26"/>
        <v>106.296768</v>
      </c>
      <c r="W339" s="36">
        <f t="shared" si="27"/>
        <v>2313.81</v>
      </c>
      <c r="X339" s="36">
        <f t="shared" si="29"/>
        <v>3018.4874454999999</v>
      </c>
      <c r="Y339" t="s">
        <v>58</v>
      </c>
    </row>
    <row r="340" spans="1:25" ht="14.4" x14ac:dyDescent="0.3">
      <c r="A340">
        <v>2018</v>
      </c>
      <c r="B340">
        <v>4803700</v>
      </c>
      <c r="C340" t="s">
        <v>538</v>
      </c>
      <c r="D340" t="s">
        <v>542</v>
      </c>
      <c r="E340" t="s">
        <v>258</v>
      </c>
      <c r="F340">
        <v>60.884999999999998</v>
      </c>
      <c r="G340" t="s">
        <v>370</v>
      </c>
      <c r="H340" t="s">
        <v>57</v>
      </c>
      <c r="I340">
        <v>2201</v>
      </c>
      <c r="J340">
        <v>184543</v>
      </c>
      <c r="K340" s="8">
        <v>1.2</v>
      </c>
      <c r="L340" s="8">
        <v>1</v>
      </c>
      <c r="M340" s="8">
        <v>1.2</v>
      </c>
      <c r="N340" s="36">
        <v>1.4E-2</v>
      </c>
      <c r="O340" s="36">
        <v>1.1859999999999999</v>
      </c>
      <c r="P340" s="36">
        <v>0.65900000000000003</v>
      </c>
      <c r="Q340" s="36">
        <v>681.93700000000001</v>
      </c>
      <c r="R340" s="37">
        <v>0</v>
      </c>
      <c r="S340" s="36">
        <v>681.93700000000001</v>
      </c>
      <c r="T340" s="36">
        <f t="shared" si="25"/>
        <v>279.02901600000001</v>
      </c>
      <c r="U340" s="36">
        <f t="shared" si="28"/>
        <v>547.16999499999997</v>
      </c>
      <c r="V340" s="36">
        <f t="shared" si="26"/>
        <v>145.93660440000002</v>
      </c>
      <c r="W340" s="36">
        <f t="shared" si="27"/>
        <v>3409.6849999999999</v>
      </c>
      <c r="X340" s="36">
        <f t="shared" si="29"/>
        <v>4381.8206154</v>
      </c>
      <c r="Y340" t="s">
        <v>58</v>
      </c>
    </row>
    <row r="341" spans="1:25" ht="14.4" x14ac:dyDescent="0.3">
      <c r="A341">
        <v>2018</v>
      </c>
      <c r="B341">
        <v>4803700</v>
      </c>
      <c r="C341" t="s">
        <v>538</v>
      </c>
      <c r="D341" t="s">
        <v>543</v>
      </c>
      <c r="E341" t="s">
        <v>265</v>
      </c>
      <c r="F341">
        <v>33.118000000000002</v>
      </c>
      <c r="G341" t="s">
        <v>370</v>
      </c>
      <c r="H341" t="s">
        <v>57</v>
      </c>
      <c r="I341">
        <v>2201</v>
      </c>
      <c r="J341">
        <v>184543</v>
      </c>
      <c r="K341" s="8">
        <v>1.2</v>
      </c>
      <c r="L341" s="8">
        <v>1</v>
      </c>
      <c r="M341" s="8">
        <v>1.2</v>
      </c>
      <c r="N341" s="36">
        <v>1.48</v>
      </c>
      <c r="O341" s="36">
        <v>19.675000000000001</v>
      </c>
      <c r="P341" s="36">
        <v>2.4369999999999998</v>
      </c>
      <c r="Q341" s="36">
        <v>23419.300999999999</v>
      </c>
      <c r="R341" s="37">
        <v>0</v>
      </c>
      <c r="S341" s="36">
        <v>23419.300999999999</v>
      </c>
      <c r="T341" s="36">
        <f t="shared" si="25"/>
        <v>29497.35312</v>
      </c>
      <c r="U341" s="36">
        <f t="shared" si="28"/>
        <v>9077.2088125000009</v>
      </c>
      <c r="V341" s="36">
        <f t="shared" si="26"/>
        <v>539.67754920000004</v>
      </c>
      <c r="W341" s="36">
        <f t="shared" si="27"/>
        <v>117096.505</v>
      </c>
      <c r="X341" s="36">
        <f t="shared" si="29"/>
        <v>156210.74448170001</v>
      </c>
      <c r="Y341" t="s">
        <v>58</v>
      </c>
    </row>
    <row r="342" spans="1:25" ht="14.4" x14ac:dyDescent="0.3">
      <c r="A342">
        <v>2018</v>
      </c>
      <c r="B342">
        <v>4803700</v>
      </c>
      <c r="C342" t="s">
        <v>538</v>
      </c>
      <c r="D342" t="s">
        <v>544</v>
      </c>
      <c r="E342" t="s">
        <v>265</v>
      </c>
      <c r="F342">
        <v>33.118000000000002</v>
      </c>
      <c r="G342" t="s">
        <v>370</v>
      </c>
      <c r="H342" t="s">
        <v>57</v>
      </c>
      <c r="I342">
        <v>2201</v>
      </c>
      <c r="J342">
        <v>184543</v>
      </c>
      <c r="K342" s="8">
        <v>1.2</v>
      </c>
      <c r="L342" s="8">
        <v>1</v>
      </c>
      <c r="M342" s="8">
        <v>1.2</v>
      </c>
      <c r="N342" s="36">
        <v>2.0750000000000002</v>
      </c>
      <c r="O342" s="36">
        <v>11.106999999999999</v>
      </c>
      <c r="P342" s="36">
        <v>23.096</v>
      </c>
      <c r="Q342" s="36">
        <v>8499.5740000000005</v>
      </c>
      <c r="R342" s="37">
        <v>0</v>
      </c>
      <c r="S342" s="36">
        <v>8499.5740000000005</v>
      </c>
      <c r="T342" s="36">
        <f t="shared" si="25"/>
        <v>41356.086300000003</v>
      </c>
      <c r="U342" s="36">
        <f t="shared" si="28"/>
        <v>5124.2977524999997</v>
      </c>
      <c r="V342" s="36">
        <f t="shared" si="26"/>
        <v>5114.6461536000006</v>
      </c>
      <c r="W342" s="36">
        <f t="shared" si="27"/>
        <v>42497.87</v>
      </c>
      <c r="X342" s="36">
        <f t="shared" si="29"/>
        <v>94092.900206100006</v>
      </c>
      <c r="Y342" t="s">
        <v>58</v>
      </c>
    </row>
    <row r="343" spans="1:25" ht="14.4" x14ac:dyDescent="0.3">
      <c r="A343">
        <v>2018</v>
      </c>
      <c r="B343">
        <v>4803700</v>
      </c>
      <c r="C343" t="s">
        <v>538</v>
      </c>
      <c r="D343" t="s">
        <v>545</v>
      </c>
      <c r="E343" t="s">
        <v>258</v>
      </c>
      <c r="F343">
        <v>1.2390000000000001</v>
      </c>
      <c r="G343" t="s">
        <v>370</v>
      </c>
      <c r="H343" t="s">
        <v>57</v>
      </c>
      <c r="I343">
        <v>2201</v>
      </c>
      <c r="J343">
        <v>184543</v>
      </c>
      <c r="K343" s="8">
        <v>1.2</v>
      </c>
      <c r="L343" s="8">
        <v>1</v>
      </c>
      <c r="M343" s="8">
        <v>1.2</v>
      </c>
      <c r="N343" s="36">
        <v>0.10299999999999999</v>
      </c>
      <c r="O343" s="36">
        <v>1.371</v>
      </c>
      <c r="P343" s="36">
        <v>0.16900000000000001</v>
      </c>
      <c r="Q343" s="36">
        <v>1632.2380000000001</v>
      </c>
      <c r="R343" s="37">
        <v>0</v>
      </c>
      <c r="S343" s="36">
        <v>1632.2380000000001</v>
      </c>
      <c r="T343" s="36">
        <f t="shared" si="25"/>
        <v>2052.8563319999998</v>
      </c>
      <c r="U343" s="36">
        <f t="shared" si="28"/>
        <v>632.52113250000002</v>
      </c>
      <c r="V343" s="36">
        <f t="shared" si="26"/>
        <v>37.425320400000004</v>
      </c>
      <c r="W343" s="36">
        <f t="shared" si="27"/>
        <v>8161.1900000000005</v>
      </c>
      <c r="X343" s="36">
        <f t="shared" si="29"/>
        <v>10883.992784900001</v>
      </c>
      <c r="Y343" t="s">
        <v>58</v>
      </c>
    </row>
    <row r="344" spans="1:25" ht="14.4" x14ac:dyDescent="0.3">
      <c r="A344">
        <v>2018</v>
      </c>
      <c r="B344">
        <v>4803700</v>
      </c>
      <c r="C344" t="s">
        <v>538</v>
      </c>
      <c r="D344" t="s">
        <v>546</v>
      </c>
      <c r="E344" t="s">
        <v>265</v>
      </c>
      <c r="F344">
        <v>1.2390000000000001</v>
      </c>
      <c r="G344" t="s">
        <v>370</v>
      </c>
      <c r="H344" t="s">
        <v>57</v>
      </c>
      <c r="I344">
        <v>2201</v>
      </c>
      <c r="J344">
        <v>184543</v>
      </c>
      <c r="K344" s="8">
        <v>1.2</v>
      </c>
      <c r="L344" s="8">
        <v>1</v>
      </c>
      <c r="M344" s="8">
        <v>1.2</v>
      </c>
      <c r="N344" s="36">
        <v>0</v>
      </c>
      <c r="O344" s="36">
        <v>0</v>
      </c>
      <c r="P344" s="36">
        <v>0</v>
      </c>
      <c r="Q344" s="36">
        <v>0</v>
      </c>
      <c r="R344" s="37">
        <v>0</v>
      </c>
      <c r="S344" s="36">
        <v>0</v>
      </c>
      <c r="T344" s="36">
        <f t="shared" si="25"/>
        <v>0</v>
      </c>
      <c r="U344" s="36">
        <f t="shared" si="28"/>
        <v>0</v>
      </c>
      <c r="V344" s="36">
        <f t="shared" si="26"/>
        <v>0</v>
      </c>
      <c r="W344" s="36">
        <f t="shared" si="27"/>
        <v>0</v>
      </c>
      <c r="X344" s="36">
        <f t="shared" si="29"/>
        <v>0</v>
      </c>
      <c r="Y344" t="s">
        <v>58</v>
      </c>
    </row>
    <row r="345" spans="1:25" ht="14.4" x14ac:dyDescent="0.3">
      <c r="A345">
        <v>2018</v>
      </c>
      <c r="B345">
        <v>4803700</v>
      </c>
      <c r="C345" t="s">
        <v>538</v>
      </c>
      <c r="D345" t="s">
        <v>547</v>
      </c>
      <c r="E345" t="s">
        <v>258</v>
      </c>
      <c r="F345">
        <v>3.12</v>
      </c>
      <c r="G345" t="s">
        <v>370</v>
      </c>
      <c r="H345" t="s">
        <v>57</v>
      </c>
      <c r="I345">
        <v>2201</v>
      </c>
      <c r="J345">
        <v>184543</v>
      </c>
      <c r="K345" s="8">
        <v>1.2</v>
      </c>
      <c r="L345" s="8">
        <v>1</v>
      </c>
      <c r="M345" s="8">
        <v>1.2</v>
      </c>
      <c r="N345" s="36">
        <v>0</v>
      </c>
      <c r="O345" s="36">
        <v>0</v>
      </c>
      <c r="P345" s="36">
        <v>0</v>
      </c>
      <c r="Q345" s="36">
        <v>0</v>
      </c>
      <c r="R345" s="37">
        <v>0</v>
      </c>
      <c r="S345" s="36">
        <v>0</v>
      </c>
      <c r="T345" s="36">
        <f t="shared" si="25"/>
        <v>0</v>
      </c>
      <c r="U345" s="36">
        <f t="shared" si="28"/>
        <v>0</v>
      </c>
      <c r="V345" s="36">
        <f t="shared" si="26"/>
        <v>0</v>
      </c>
      <c r="W345" s="36">
        <f t="shared" si="27"/>
        <v>0</v>
      </c>
      <c r="X345" s="36">
        <f t="shared" si="29"/>
        <v>0</v>
      </c>
      <c r="Y345" t="s">
        <v>58</v>
      </c>
    </row>
    <row r="346" spans="1:25" ht="14.4" x14ac:dyDescent="0.3">
      <c r="A346">
        <v>2018</v>
      </c>
      <c r="B346">
        <v>323615</v>
      </c>
      <c r="C346" t="s">
        <v>472</v>
      </c>
      <c r="D346" t="s">
        <v>473</v>
      </c>
      <c r="E346" t="s">
        <v>265</v>
      </c>
      <c r="F346">
        <v>136.15600000000001</v>
      </c>
      <c r="G346" t="s">
        <v>241</v>
      </c>
      <c r="H346" t="s">
        <v>284</v>
      </c>
      <c r="I346">
        <v>8102</v>
      </c>
      <c r="J346">
        <v>118552</v>
      </c>
      <c r="K346" s="8">
        <v>1.2</v>
      </c>
      <c r="L346" s="8">
        <v>1</v>
      </c>
      <c r="M346" s="8">
        <v>1</v>
      </c>
      <c r="N346" s="36">
        <v>0.55300000000000005</v>
      </c>
      <c r="O346" s="36">
        <v>3.0329999999999999</v>
      </c>
      <c r="P346" s="36">
        <v>7.0000000000000001E-3</v>
      </c>
      <c r="Q346" s="36">
        <v>3463.846</v>
      </c>
      <c r="R346" s="37">
        <v>0</v>
      </c>
      <c r="S346" s="36">
        <v>3463.846</v>
      </c>
      <c r="T346" s="36">
        <f t="shared" si="25"/>
        <v>7080.3996480000005</v>
      </c>
      <c r="U346" s="36">
        <f t="shared" si="28"/>
        <v>898.92054000000019</v>
      </c>
      <c r="V346" s="36">
        <f t="shared" si="26"/>
        <v>0.82986400000000005</v>
      </c>
      <c r="W346" s="36">
        <f t="shared" si="27"/>
        <v>17319.23</v>
      </c>
      <c r="X346" s="36">
        <f t="shared" si="29"/>
        <v>25299.380052</v>
      </c>
      <c r="Y346" t="s">
        <v>2633</v>
      </c>
    </row>
    <row r="347" spans="1:25" ht="14.4" x14ac:dyDescent="0.3">
      <c r="A347">
        <v>2018</v>
      </c>
      <c r="B347">
        <v>5452233</v>
      </c>
      <c r="C347" t="s">
        <v>640</v>
      </c>
      <c r="D347" t="s">
        <v>641</v>
      </c>
      <c r="E347" t="s">
        <v>321</v>
      </c>
      <c r="F347">
        <v>654.904</v>
      </c>
      <c r="G347" t="s">
        <v>241</v>
      </c>
      <c r="H347" t="s">
        <v>435</v>
      </c>
      <c r="I347">
        <v>2102</v>
      </c>
      <c r="J347">
        <v>11977</v>
      </c>
      <c r="K347" s="8">
        <v>1</v>
      </c>
      <c r="L347" s="8">
        <v>1</v>
      </c>
      <c r="M347" s="8">
        <v>1</v>
      </c>
      <c r="N347" s="36">
        <v>184.154</v>
      </c>
      <c r="O347" s="36">
        <v>1160.914</v>
      </c>
      <c r="P347" s="36">
        <v>1091.9970000000001</v>
      </c>
      <c r="Q347" s="36">
        <v>2536810.5</v>
      </c>
      <c r="R347" s="37">
        <v>0</v>
      </c>
      <c r="S347" s="36">
        <v>2536810.5</v>
      </c>
      <c r="T347" s="36">
        <f t="shared" si="25"/>
        <v>198505.12122</v>
      </c>
      <c r="U347" s="36">
        <f t="shared" si="28"/>
        <v>34760.667444999999</v>
      </c>
      <c r="V347" s="36">
        <f t="shared" si="26"/>
        <v>13078.848069000001</v>
      </c>
      <c r="W347" s="36">
        <f t="shared" si="27"/>
        <v>12684052.5</v>
      </c>
      <c r="X347" s="36">
        <f t="shared" si="29"/>
        <v>12930397.136733999</v>
      </c>
      <c r="Y347" t="s">
        <v>58</v>
      </c>
    </row>
    <row r="348" spans="1:25" ht="14.4" x14ac:dyDescent="0.3">
      <c r="A348">
        <v>2018</v>
      </c>
      <c r="B348">
        <v>5452233</v>
      </c>
      <c r="C348" t="s">
        <v>640</v>
      </c>
      <c r="D348" t="s">
        <v>642</v>
      </c>
      <c r="E348" t="s">
        <v>321</v>
      </c>
      <c r="F348">
        <v>654.904</v>
      </c>
      <c r="G348" t="s">
        <v>241</v>
      </c>
      <c r="H348" t="s">
        <v>435</v>
      </c>
      <c r="I348">
        <v>2102</v>
      </c>
      <c r="J348">
        <v>11977</v>
      </c>
      <c r="K348" s="8">
        <v>1</v>
      </c>
      <c r="L348" s="8">
        <v>1</v>
      </c>
      <c r="M348" s="8">
        <v>1</v>
      </c>
      <c r="N348" s="36">
        <v>0</v>
      </c>
      <c r="O348" s="36">
        <v>0</v>
      </c>
      <c r="P348" s="36">
        <v>0</v>
      </c>
      <c r="Q348" s="36">
        <v>0</v>
      </c>
      <c r="R348" s="37">
        <v>0</v>
      </c>
      <c r="S348" s="36">
        <v>0</v>
      </c>
      <c r="T348" s="36">
        <f t="shared" si="25"/>
        <v>0</v>
      </c>
      <c r="U348" s="36">
        <f t="shared" si="28"/>
        <v>0</v>
      </c>
      <c r="V348" s="36">
        <f t="shared" si="26"/>
        <v>0</v>
      </c>
      <c r="W348" s="36">
        <f t="shared" si="27"/>
        <v>0</v>
      </c>
      <c r="X348" s="36">
        <f t="shared" si="29"/>
        <v>0</v>
      </c>
      <c r="Y348" t="s">
        <v>58</v>
      </c>
    </row>
    <row r="349" spans="1:25" ht="14.4" x14ac:dyDescent="0.3">
      <c r="A349">
        <v>2018</v>
      </c>
      <c r="B349">
        <v>6888</v>
      </c>
      <c r="C349" t="s">
        <v>699</v>
      </c>
      <c r="D349" t="s">
        <v>333</v>
      </c>
      <c r="E349" t="s">
        <v>265</v>
      </c>
      <c r="F349">
        <v>441.62</v>
      </c>
      <c r="G349" t="s">
        <v>241</v>
      </c>
      <c r="H349" t="s">
        <v>232</v>
      </c>
      <c r="I349">
        <v>6110</v>
      </c>
      <c r="J349">
        <v>27157</v>
      </c>
      <c r="K349" s="8">
        <v>1.2</v>
      </c>
      <c r="L349" s="8">
        <v>1</v>
      </c>
      <c r="M349" s="8">
        <v>1.2</v>
      </c>
      <c r="N349" s="36">
        <v>5.6000000000000001E-2</v>
      </c>
      <c r="O349" s="36">
        <v>5.1189999999999998</v>
      </c>
      <c r="P349" s="36">
        <v>2.7E-2</v>
      </c>
      <c r="Q349" s="36">
        <v>4406.4279999999999</v>
      </c>
      <c r="R349" s="37">
        <v>0</v>
      </c>
      <c r="S349" s="36">
        <v>4406.4279999999999</v>
      </c>
      <c r="T349" s="36">
        <f t="shared" si="25"/>
        <v>164.24553599999999</v>
      </c>
      <c r="U349" s="36">
        <f t="shared" si="28"/>
        <v>347.54170750000003</v>
      </c>
      <c r="V349" s="36">
        <f t="shared" si="26"/>
        <v>0.87988679999999997</v>
      </c>
      <c r="W349" s="36">
        <f t="shared" si="27"/>
        <v>22032.14</v>
      </c>
      <c r="X349" s="36">
        <f t="shared" si="29"/>
        <v>22544.8071303</v>
      </c>
      <c r="Y349" t="s">
        <v>2631</v>
      </c>
    </row>
    <row r="350" spans="1:25" ht="14.4" x14ac:dyDescent="0.3">
      <c r="A350">
        <v>2018</v>
      </c>
      <c r="B350">
        <v>6888</v>
      </c>
      <c r="C350" t="s">
        <v>699</v>
      </c>
      <c r="D350" t="s">
        <v>334</v>
      </c>
      <c r="E350" t="s">
        <v>265</v>
      </c>
      <c r="F350">
        <v>452.13499999999999</v>
      </c>
      <c r="G350" t="s">
        <v>241</v>
      </c>
      <c r="H350" t="s">
        <v>232</v>
      </c>
      <c r="I350">
        <v>6110</v>
      </c>
      <c r="J350">
        <v>27157</v>
      </c>
      <c r="K350" s="8">
        <v>1.2</v>
      </c>
      <c r="L350" s="8">
        <v>1</v>
      </c>
      <c r="M350" s="8">
        <v>1.2</v>
      </c>
      <c r="N350" s="36">
        <v>4.3999999999999997E-2</v>
      </c>
      <c r="O350" s="36">
        <v>4.1539999999999999</v>
      </c>
      <c r="P350" s="36">
        <v>2.1000000000000001E-2</v>
      </c>
      <c r="Q350" s="36">
        <v>3822.68</v>
      </c>
      <c r="R350" s="37">
        <v>0</v>
      </c>
      <c r="S350" s="36">
        <v>3822.68</v>
      </c>
      <c r="T350" s="36">
        <f t="shared" si="25"/>
        <v>129.05006399999999</v>
      </c>
      <c r="U350" s="36">
        <f t="shared" si="28"/>
        <v>282.02544500000005</v>
      </c>
      <c r="V350" s="36">
        <f t="shared" si="26"/>
        <v>0.68435640000000009</v>
      </c>
      <c r="W350" s="36">
        <f t="shared" si="27"/>
        <v>19113.399999999998</v>
      </c>
      <c r="X350" s="36">
        <f t="shared" si="29"/>
        <v>19525.159865399997</v>
      </c>
      <c r="Y350" t="s">
        <v>2631</v>
      </c>
    </row>
    <row r="351" spans="1:25" ht="14.4" x14ac:dyDescent="0.3">
      <c r="A351">
        <v>2018</v>
      </c>
      <c r="B351">
        <v>28770</v>
      </c>
      <c r="C351" t="s">
        <v>700</v>
      </c>
      <c r="D351" t="s">
        <v>363</v>
      </c>
      <c r="E351" t="s">
        <v>265</v>
      </c>
      <c r="F351">
        <v>353.08199999999999</v>
      </c>
      <c r="G351" t="s">
        <v>241</v>
      </c>
      <c r="H351" t="s">
        <v>364</v>
      </c>
      <c r="I351">
        <v>5501</v>
      </c>
      <c r="J351">
        <v>96948</v>
      </c>
      <c r="K351" s="8">
        <v>1</v>
      </c>
      <c r="L351" s="8">
        <v>1</v>
      </c>
      <c r="M351" s="8">
        <v>1</v>
      </c>
      <c r="N351" s="36">
        <v>2.4780000000000002</v>
      </c>
      <c r="O351" s="36">
        <v>243.40100000000001</v>
      </c>
      <c r="P351" s="36">
        <v>2.3370000000000002</v>
      </c>
      <c r="Q351" s="36">
        <v>606781.86699999997</v>
      </c>
      <c r="R351" s="37">
        <v>0</v>
      </c>
      <c r="S351" s="36">
        <v>606781.86699999997</v>
      </c>
      <c r="T351" s="36">
        <f t="shared" si="25"/>
        <v>21621.342960000005</v>
      </c>
      <c r="U351" s="36">
        <f t="shared" si="28"/>
        <v>58993.100370000007</v>
      </c>
      <c r="V351" s="36">
        <f t="shared" si="26"/>
        <v>226.56747600000003</v>
      </c>
      <c r="W351" s="36">
        <f t="shared" si="27"/>
        <v>3033909.335</v>
      </c>
      <c r="X351" s="36">
        <f t="shared" si="29"/>
        <v>3114750.3458059998</v>
      </c>
      <c r="Y351" t="s">
        <v>61</v>
      </c>
    </row>
    <row r="352" spans="1:25" ht="14.4" x14ac:dyDescent="0.3">
      <c r="A352">
        <v>2018</v>
      </c>
      <c r="B352">
        <v>28770</v>
      </c>
      <c r="C352" t="s">
        <v>700</v>
      </c>
      <c r="D352" t="s">
        <v>365</v>
      </c>
      <c r="E352" t="s">
        <v>258</v>
      </c>
      <c r="F352">
        <v>17.634</v>
      </c>
      <c r="G352" t="s">
        <v>241</v>
      </c>
      <c r="H352" t="s">
        <v>364</v>
      </c>
      <c r="I352">
        <v>5501</v>
      </c>
      <c r="J352">
        <v>96948</v>
      </c>
      <c r="K352" s="8">
        <v>1</v>
      </c>
      <c r="L352" s="8">
        <v>1</v>
      </c>
      <c r="M352" s="8">
        <v>1</v>
      </c>
      <c r="N352" s="36">
        <v>4.5999999999999999E-2</v>
      </c>
      <c r="O352" s="36">
        <v>0.55500000000000005</v>
      </c>
      <c r="P352" s="36">
        <v>0.308</v>
      </c>
      <c r="Q352" s="36">
        <v>645.93600000000004</v>
      </c>
      <c r="R352" s="37">
        <v>0</v>
      </c>
      <c r="S352" s="36">
        <v>645.93600000000004</v>
      </c>
      <c r="T352" s="36">
        <f t="shared" si="25"/>
        <v>401.36472000000009</v>
      </c>
      <c r="U352" s="36">
        <f t="shared" si="28"/>
        <v>134.51535000000004</v>
      </c>
      <c r="V352" s="36">
        <f t="shared" si="26"/>
        <v>29.859984000000001</v>
      </c>
      <c r="W352" s="36">
        <f t="shared" si="27"/>
        <v>3229.6800000000003</v>
      </c>
      <c r="X352" s="36">
        <f t="shared" si="29"/>
        <v>3795.4200540000006</v>
      </c>
      <c r="Y352" t="s">
        <v>61</v>
      </c>
    </row>
    <row r="353" spans="1:25" ht="14.4" x14ac:dyDescent="0.3">
      <c r="A353">
        <v>2018</v>
      </c>
      <c r="B353">
        <v>28770</v>
      </c>
      <c r="C353" t="s">
        <v>700</v>
      </c>
      <c r="D353" t="s">
        <v>366</v>
      </c>
      <c r="E353" t="s">
        <v>265</v>
      </c>
      <c r="F353">
        <v>377.66300000000001</v>
      </c>
      <c r="G353" t="s">
        <v>241</v>
      </c>
      <c r="H353" t="s">
        <v>364</v>
      </c>
      <c r="I353">
        <v>5501</v>
      </c>
      <c r="J353">
        <v>96948</v>
      </c>
      <c r="K353" s="8">
        <v>1</v>
      </c>
      <c r="L353" s="8">
        <v>1</v>
      </c>
      <c r="M353" s="8">
        <v>1</v>
      </c>
      <c r="N353" s="36">
        <v>26.431000000000001</v>
      </c>
      <c r="O353" s="36">
        <v>355.44499999999999</v>
      </c>
      <c r="P353" s="36">
        <v>3.55</v>
      </c>
      <c r="Q353" s="36">
        <v>1001016.757</v>
      </c>
      <c r="R353" s="37">
        <v>0</v>
      </c>
      <c r="S353" s="36">
        <v>1001016.757</v>
      </c>
      <c r="T353" s="36">
        <f t="shared" si="25"/>
        <v>230618.93292000005</v>
      </c>
      <c r="U353" s="36">
        <f t="shared" si="28"/>
        <v>86149.204650000014</v>
      </c>
      <c r="V353" s="36">
        <f t="shared" si="26"/>
        <v>344.16540000000003</v>
      </c>
      <c r="W353" s="36">
        <f t="shared" si="27"/>
        <v>5005083.7850000001</v>
      </c>
      <c r="X353" s="36">
        <f t="shared" si="29"/>
        <v>5322196.0879699998</v>
      </c>
      <c r="Y353" t="s">
        <v>61</v>
      </c>
    </row>
    <row r="354" spans="1:25" ht="14.4" x14ac:dyDescent="0.3">
      <c r="A354">
        <v>2018</v>
      </c>
      <c r="B354">
        <v>28770</v>
      </c>
      <c r="C354" t="s">
        <v>700</v>
      </c>
      <c r="D354" t="s">
        <v>367</v>
      </c>
      <c r="E354" t="s">
        <v>265</v>
      </c>
      <c r="F354">
        <v>282.452</v>
      </c>
      <c r="G354" t="s">
        <v>241</v>
      </c>
      <c r="H354" t="s">
        <v>364</v>
      </c>
      <c r="I354">
        <v>5501</v>
      </c>
      <c r="J354">
        <v>96948</v>
      </c>
      <c r="K354" s="8">
        <v>1</v>
      </c>
      <c r="L354" s="8">
        <v>1</v>
      </c>
      <c r="M354" s="8">
        <v>1</v>
      </c>
      <c r="N354" s="36">
        <v>6.9000000000000006E-2</v>
      </c>
      <c r="O354" s="36">
        <v>5.976</v>
      </c>
      <c r="P354" s="36">
        <v>1.0049999999999999</v>
      </c>
      <c r="Q354" s="36">
        <v>5071.6890000000003</v>
      </c>
      <c r="R354" s="37">
        <v>0</v>
      </c>
      <c r="S354" s="36">
        <v>5071.6890000000003</v>
      </c>
      <c r="T354" s="36">
        <f t="shared" si="25"/>
        <v>602.04708000000016</v>
      </c>
      <c r="U354" s="36">
        <f t="shared" si="28"/>
        <v>1448.4031200000002</v>
      </c>
      <c r="V354" s="36">
        <f t="shared" si="26"/>
        <v>97.432739999999995</v>
      </c>
      <c r="W354" s="36">
        <f t="shared" si="27"/>
        <v>25358.445</v>
      </c>
      <c r="X354" s="36">
        <f t="shared" si="29"/>
        <v>27506.327939999999</v>
      </c>
      <c r="Y354" t="s">
        <v>61</v>
      </c>
    </row>
    <row r="355" spans="1:25" ht="14.4" x14ac:dyDescent="0.3">
      <c r="A355">
        <v>2018</v>
      </c>
      <c r="B355">
        <v>2099211</v>
      </c>
      <c r="C355" t="s">
        <v>701</v>
      </c>
      <c r="D355" t="s">
        <v>509</v>
      </c>
      <c r="E355" t="s">
        <v>258</v>
      </c>
      <c r="F355">
        <v>224.46199999999999</v>
      </c>
      <c r="G355" t="s">
        <v>241</v>
      </c>
      <c r="H355" t="s">
        <v>428</v>
      </c>
      <c r="I355">
        <v>8303</v>
      </c>
      <c r="J355">
        <v>29773</v>
      </c>
      <c r="K355" s="8">
        <v>1</v>
      </c>
      <c r="L355" s="8">
        <v>1</v>
      </c>
      <c r="M355" s="8">
        <v>1</v>
      </c>
      <c r="N355" s="36">
        <v>2.8519999999999999</v>
      </c>
      <c r="O355" s="36">
        <v>21.507000000000001</v>
      </c>
      <c r="P355" s="36">
        <v>0.14699999999999999</v>
      </c>
      <c r="Q355" s="36">
        <v>22945.794000000002</v>
      </c>
      <c r="R355" s="37">
        <v>0</v>
      </c>
      <c r="S355" s="36">
        <v>22945.794000000002</v>
      </c>
      <c r="T355" s="36">
        <f t="shared" si="25"/>
        <v>7642.13364</v>
      </c>
      <c r="U355" s="36">
        <f t="shared" si="28"/>
        <v>1600.8197775000001</v>
      </c>
      <c r="V355" s="36">
        <f t="shared" si="26"/>
        <v>4.3766310000000006</v>
      </c>
      <c r="W355" s="36">
        <f t="shared" si="27"/>
        <v>114728.97</v>
      </c>
      <c r="X355" s="36">
        <f t="shared" si="29"/>
        <v>123976.30004850001</v>
      </c>
      <c r="Y355" t="s">
        <v>2633</v>
      </c>
    </row>
    <row r="356" spans="1:25" ht="14.4" x14ac:dyDescent="0.3">
      <c r="A356">
        <v>2018</v>
      </c>
      <c r="B356">
        <v>5452085</v>
      </c>
      <c r="C356" t="s">
        <v>702</v>
      </c>
      <c r="D356" t="s">
        <v>636</v>
      </c>
      <c r="E356" t="s">
        <v>321</v>
      </c>
      <c r="F356">
        <v>926.85299999999995</v>
      </c>
      <c r="G356" t="s">
        <v>241</v>
      </c>
      <c r="H356" t="s">
        <v>284</v>
      </c>
      <c r="I356">
        <v>8102</v>
      </c>
      <c r="J356">
        <v>118552</v>
      </c>
      <c r="K356" s="8">
        <v>1.2</v>
      </c>
      <c r="L356" s="8">
        <v>1</v>
      </c>
      <c r="M356" s="8">
        <v>1</v>
      </c>
      <c r="N356" s="36">
        <v>73.322000000000003</v>
      </c>
      <c r="O356" s="36">
        <v>3485.6080000000002</v>
      </c>
      <c r="P356" s="36">
        <v>1801.1</v>
      </c>
      <c r="Q356" s="36">
        <v>2465119.6869999999</v>
      </c>
      <c r="R356" s="37">
        <v>0</v>
      </c>
      <c r="S356" s="36">
        <v>2465119.6869999999</v>
      </c>
      <c r="T356" s="36">
        <f t="shared" si="25"/>
        <v>938786.73235200008</v>
      </c>
      <c r="U356" s="36">
        <f t="shared" si="28"/>
        <v>1033064.4990400003</v>
      </c>
      <c r="V356" s="36">
        <f t="shared" si="26"/>
        <v>213524.00719999999</v>
      </c>
      <c r="W356" s="36">
        <f t="shared" si="27"/>
        <v>12325598.434999999</v>
      </c>
      <c r="X356" s="36">
        <f t="shared" si="29"/>
        <v>14510973.673591999</v>
      </c>
      <c r="Y356" t="s">
        <v>2633</v>
      </c>
    </row>
    <row r="357" spans="1:25" ht="14.4" x14ac:dyDescent="0.3">
      <c r="A357">
        <v>2018</v>
      </c>
      <c r="B357">
        <v>5452085</v>
      </c>
      <c r="C357" t="s">
        <v>702</v>
      </c>
      <c r="D357" t="s">
        <v>637</v>
      </c>
      <c r="E357" t="s">
        <v>258</v>
      </c>
      <c r="F357">
        <v>12.683999999999999</v>
      </c>
      <c r="G357" t="s">
        <v>241</v>
      </c>
      <c r="H357" t="s">
        <v>284</v>
      </c>
      <c r="I357">
        <v>8102</v>
      </c>
      <c r="J357">
        <v>118552</v>
      </c>
      <c r="K357" s="8">
        <v>1.2</v>
      </c>
      <c r="L357" s="8">
        <v>1</v>
      </c>
      <c r="M357" s="8">
        <v>1</v>
      </c>
      <c r="N357" s="36">
        <v>8.4000000000000005E-2</v>
      </c>
      <c r="O357" s="36">
        <v>0.82799999999999996</v>
      </c>
      <c r="P357" s="36">
        <v>1.228</v>
      </c>
      <c r="Q357" s="36">
        <v>912.88</v>
      </c>
      <c r="R357" s="37">
        <v>0</v>
      </c>
      <c r="S357" s="36">
        <v>912.88</v>
      </c>
      <c r="T357" s="36">
        <f t="shared" si="25"/>
        <v>1075.5037440000001</v>
      </c>
      <c r="U357" s="36">
        <f t="shared" si="28"/>
        <v>245.40264000000002</v>
      </c>
      <c r="V357" s="36">
        <f t="shared" si="26"/>
        <v>145.58185600000002</v>
      </c>
      <c r="W357" s="36">
        <f t="shared" si="27"/>
        <v>4564.3999999999996</v>
      </c>
      <c r="X357" s="36">
        <f t="shared" si="29"/>
        <v>6030.8882400000002</v>
      </c>
      <c r="Y357" t="s">
        <v>2633</v>
      </c>
    </row>
    <row r="358" spans="1:25" ht="14.4" x14ac:dyDescent="0.3">
      <c r="A358">
        <v>2018</v>
      </c>
      <c r="B358">
        <v>4917485</v>
      </c>
      <c r="C358" t="s">
        <v>703</v>
      </c>
      <c r="D358" t="s">
        <v>549</v>
      </c>
      <c r="E358" t="s">
        <v>321</v>
      </c>
      <c r="F358">
        <v>941.16899999999998</v>
      </c>
      <c r="G358" t="s">
        <v>241</v>
      </c>
      <c r="H358" t="s">
        <v>704</v>
      </c>
      <c r="I358">
        <v>5105</v>
      </c>
      <c r="J358">
        <v>18842</v>
      </c>
      <c r="K358" s="8">
        <v>1.2</v>
      </c>
      <c r="L358" s="8">
        <v>1</v>
      </c>
      <c r="M358" s="8">
        <v>1.2</v>
      </c>
      <c r="N358" s="36">
        <v>52.56</v>
      </c>
      <c r="O358" s="36">
        <v>1923.3679999999999</v>
      </c>
      <c r="P358" s="36">
        <v>1907.8889999999999</v>
      </c>
      <c r="Q358" s="36">
        <v>1481946.2649999999</v>
      </c>
      <c r="R358" s="37">
        <v>0</v>
      </c>
      <c r="S358" s="36">
        <v>1481946.2649999999</v>
      </c>
      <c r="T358" s="36">
        <f t="shared" si="25"/>
        <v>106956.23616</v>
      </c>
      <c r="U358" s="36">
        <f t="shared" si="28"/>
        <v>90600.249640000009</v>
      </c>
      <c r="V358" s="36">
        <f t="shared" si="26"/>
        <v>43138.133445599997</v>
      </c>
      <c r="W358" s="36">
        <f t="shared" si="27"/>
        <v>7409731.3249999993</v>
      </c>
      <c r="X358" s="36">
        <f t="shared" si="29"/>
        <v>7650425.9442455992</v>
      </c>
      <c r="Y358" t="s">
        <v>61</v>
      </c>
    </row>
    <row r="359" spans="1:25" ht="14.4" x14ac:dyDescent="0.3">
      <c r="A359">
        <v>2018</v>
      </c>
      <c r="B359">
        <v>742</v>
      </c>
      <c r="C359" t="s">
        <v>234</v>
      </c>
      <c r="D359" t="s">
        <v>235</v>
      </c>
      <c r="E359" t="s">
        <v>230</v>
      </c>
      <c r="F359">
        <v>35.423999999999999</v>
      </c>
      <c r="G359" t="s">
        <v>236</v>
      </c>
      <c r="H359" t="s">
        <v>237</v>
      </c>
      <c r="I359">
        <v>9108</v>
      </c>
      <c r="J359">
        <v>37557</v>
      </c>
      <c r="K359" s="8">
        <v>1</v>
      </c>
      <c r="L359" s="8">
        <v>1</v>
      </c>
      <c r="M359" s="8">
        <v>1</v>
      </c>
      <c r="N359" s="36">
        <v>24.052</v>
      </c>
      <c r="O359" s="36">
        <v>23.488</v>
      </c>
      <c r="P359" s="36">
        <v>1.252</v>
      </c>
      <c r="Q359" s="36">
        <v>32257.54</v>
      </c>
      <c r="R359" s="37">
        <v>1</v>
      </c>
      <c r="S359" s="36">
        <v>0</v>
      </c>
      <c r="T359" s="36">
        <f t="shared" si="25"/>
        <v>81298.886760000009</v>
      </c>
      <c r="U359" s="36">
        <f t="shared" si="28"/>
        <v>2205.3470400000001</v>
      </c>
      <c r="V359" s="36">
        <f t="shared" si="26"/>
        <v>47.021364000000005</v>
      </c>
      <c r="W359" s="36">
        <f t="shared" si="27"/>
        <v>0</v>
      </c>
      <c r="X359" s="36">
        <f t="shared" si="29"/>
        <v>83551.255164000002</v>
      </c>
      <c r="Y359" t="s">
        <v>2632</v>
      </c>
    </row>
    <row r="360" spans="1:25" ht="14.4" x14ac:dyDescent="0.3">
      <c r="A360">
        <v>2018</v>
      </c>
      <c r="B360">
        <v>742</v>
      </c>
      <c r="C360" t="s">
        <v>234</v>
      </c>
      <c r="D360" t="s">
        <v>238</v>
      </c>
      <c r="E360" t="s">
        <v>230</v>
      </c>
      <c r="F360">
        <v>28.029</v>
      </c>
      <c r="G360" t="s">
        <v>236</v>
      </c>
      <c r="H360" t="s">
        <v>237</v>
      </c>
      <c r="I360">
        <v>9108</v>
      </c>
      <c r="J360">
        <v>37557</v>
      </c>
      <c r="K360" s="8">
        <v>1</v>
      </c>
      <c r="L360" s="8">
        <v>1</v>
      </c>
      <c r="M360" s="8">
        <v>1</v>
      </c>
      <c r="N360" s="36">
        <v>34.185000000000002</v>
      </c>
      <c r="O360" s="36">
        <v>33.384</v>
      </c>
      <c r="P360" s="36">
        <v>1.78</v>
      </c>
      <c r="Q360" s="36">
        <v>45848.39</v>
      </c>
      <c r="R360" s="37">
        <v>1</v>
      </c>
      <c r="S360" s="36">
        <v>0</v>
      </c>
      <c r="T360" s="36">
        <f t="shared" si="25"/>
        <v>115549.74405000001</v>
      </c>
      <c r="U360" s="36">
        <f t="shared" si="28"/>
        <v>3134.5072200000004</v>
      </c>
      <c r="V360" s="36">
        <f t="shared" si="26"/>
        <v>66.851460000000003</v>
      </c>
      <c r="W360" s="36">
        <f t="shared" si="27"/>
        <v>0</v>
      </c>
      <c r="X360" s="36">
        <f t="shared" si="29"/>
        <v>118751.10273000001</v>
      </c>
      <c r="Y360" t="s">
        <v>2632</v>
      </c>
    </row>
    <row r="361" spans="1:25" ht="14.4" x14ac:dyDescent="0.3">
      <c r="A361">
        <v>2018</v>
      </c>
      <c r="B361">
        <v>11626</v>
      </c>
      <c r="C361" t="s">
        <v>705</v>
      </c>
      <c r="D361" t="s">
        <v>357</v>
      </c>
      <c r="E361" t="s">
        <v>265</v>
      </c>
      <c r="F361">
        <v>22.806000000000001</v>
      </c>
      <c r="G361" t="s">
        <v>358</v>
      </c>
      <c r="H361" t="s">
        <v>359</v>
      </c>
      <c r="I361">
        <v>13125</v>
      </c>
      <c r="J361">
        <v>232263</v>
      </c>
      <c r="K361" s="8">
        <v>1.2</v>
      </c>
      <c r="L361" s="8">
        <v>1.1000000000000001</v>
      </c>
      <c r="M361" s="8">
        <v>1</v>
      </c>
      <c r="N361" s="36">
        <v>7.1999999999999995E-2</v>
      </c>
      <c r="O361" s="36">
        <v>0.95899999999999996</v>
      </c>
      <c r="P361" s="36">
        <v>0.11799999999999999</v>
      </c>
      <c r="Q361" s="36">
        <v>1141.894</v>
      </c>
      <c r="R361" s="37">
        <v>0</v>
      </c>
      <c r="S361" s="36">
        <v>1141.894</v>
      </c>
      <c r="T361" s="36">
        <f t="shared" si="25"/>
        <v>1806.0770879999998</v>
      </c>
      <c r="U361" s="36">
        <f t="shared" si="28"/>
        <v>612.53559675000008</v>
      </c>
      <c r="V361" s="36">
        <f t="shared" si="26"/>
        <v>27.407034000000003</v>
      </c>
      <c r="W361" s="36">
        <f t="shared" si="27"/>
        <v>5709.47</v>
      </c>
      <c r="X361" s="36">
        <f t="shared" si="29"/>
        <v>8155.4897187500001</v>
      </c>
      <c r="Y361" t="s">
        <v>2634</v>
      </c>
    </row>
    <row r="362" spans="1:25" ht="14.4" x14ac:dyDescent="0.3">
      <c r="A362">
        <v>2018</v>
      </c>
      <c r="B362">
        <v>11626</v>
      </c>
      <c r="C362" t="s">
        <v>705</v>
      </c>
      <c r="D362" t="s">
        <v>360</v>
      </c>
      <c r="E362" t="s">
        <v>265</v>
      </c>
      <c r="F362">
        <v>14.316000000000001</v>
      </c>
      <c r="G362" t="s">
        <v>358</v>
      </c>
      <c r="H362" t="s">
        <v>359</v>
      </c>
      <c r="I362">
        <v>13125</v>
      </c>
      <c r="J362">
        <v>232263</v>
      </c>
      <c r="K362" s="8">
        <v>1.2</v>
      </c>
      <c r="L362" s="8">
        <v>1.1000000000000001</v>
      </c>
      <c r="M362" s="8">
        <v>1</v>
      </c>
      <c r="N362" s="36">
        <v>0</v>
      </c>
      <c r="O362" s="36">
        <v>0</v>
      </c>
      <c r="P362" s="36">
        <v>0</v>
      </c>
      <c r="Q362" s="36">
        <v>0</v>
      </c>
      <c r="R362" s="37">
        <v>0</v>
      </c>
      <c r="S362" s="36">
        <v>0</v>
      </c>
      <c r="T362" s="36">
        <f t="shared" si="25"/>
        <v>0</v>
      </c>
      <c r="U362" s="36">
        <f t="shared" si="28"/>
        <v>0</v>
      </c>
      <c r="V362" s="36">
        <f t="shared" si="26"/>
        <v>0</v>
      </c>
      <c r="W362" s="36">
        <f t="shared" si="27"/>
        <v>0</v>
      </c>
      <c r="X362" s="36">
        <f t="shared" si="29"/>
        <v>0</v>
      </c>
      <c r="Y362" t="s">
        <v>2634</v>
      </c>
    </row>
    <row r="363" spans="1:25" ht="14.4" x14ac:dyDescent="0.3">
      <c r="A363">
        <v>2018</v>
      </c>
      <c r="B363">
        <v>11626</v>
      </c>
      <c r="C363" t="s">
        <v>705</v>
      </c>
      <c r="D363" t="s">
        <v>361</v>
      </c>
      <c r="E363" t="s">
        <v>265</v>
      </c>
      <c r="F363">
        <v>28.359000000000002</v>
      </c>
      <c r="G363" t="s">
        <v>358</v>
      </c>
      <c r="H363" t="s">
        <v>359</v>
      </c>
      <c r="I363">
        <v>13125</v>
      </c>
      <c r="J363">
        <v>232263</v>
      </c>
      <c r="K363" s="8">
        <v>1.2</v>
      </c>
      <c r="L363" s="8">
        <v>1.1000000000000001</v>
      </c>
      <c r="M363" s="8">
        <v>1</v>
      </c>
      <c r="N363" s="36">
        <v>0.55700000000000005</v>
      </c>
      <c r="O363" s="36">
        <v>7.4050000000000002</v>
      </c>
      <c r="P363" s="36">
        <v>0.95699999999999996</v>
      </c>
      <c r="Q363" s="36">
        <v>8812.4150000000009</v>
      </c>
      <c r="R363" s="37">
        <v>0</v>
      </c>
      <c r="S363" s="36">
        <v>8812.4150000000009</v>
      </c>
      <c r="T363" s="36">
        <f t="shared" si="25"/>
        <v>13972.013028000001</v>
      </c>
      <c r="U363" s="36">
        <f t="shared" si="28"/>
        <v>4729.7456662500008</v>
      </c>
      <c r="V363" s="36">
        <f t="shared" si="26"/>
        <v>222.27569100000002</v>
      </c>
      <c r="W363" s="36">
        <f t="shared" si="27"/>
        <v>44062.075000000004</v>
      </c>
      <c r="X363" s="36">
        <f t="shared" si="29"/>
        <v>62986.109385250005</v>
      </c>
      <c r="Y363" t="s">
        <v>2634</v>
      </c>
    </row>
    <row r="364" spans="1:25" ht="14.4" x14ac:dyDescent="0.3">
      <c r="A364">
        <v>2018</v>
      </c>
      <c r="B364">
        <v>5467880</v>
      </c>
      <c r="C364" t="s">
        <v>706</v>
      </c>
      <c r="D364" t="s">
        <v>688</v>
      </c>
      <c r="E364" t="s">
        <v>258</v>
      </c>
      <c r="F364">
        <v>428.73</v>
      </c>
      <c r="G364" t="s">
        <v>241</v>
      </c>
      <c r="H364" t="s">
        <v>428</v>
      </c>
      <c r="I364">
        <v>8303</v>
      </c>
      <c r="J364">
        <v>29773</v>
      </c>
      <c r="K364" s="8">
        <v>1</v>
      </c>
      <c r="L364" s="8">
        <v>1</v>
      </c>
      <c r="M364" s="8">
        <v>1</v>
      </c>
      <c r="N364" s="36">
        <v>0.68899999999999995</v>
      </c>
      <c r="O364" s="36">
        <v>7.7889999999999997</v>
      </c>
      <c r="P364" s="36">
        <v>7.8E-2</v>
      </c>
      <c r="Q364" s="36">
        <v>5483.47</v>
      </c>
      <c r="R364" s="37">
        <v>0</v>
      </c>
      <c r="S364" s="36">
        <v>5483.47</v>
      </c>
      <c r="T364" s="36">
        <f t="shared" si="25"/>
        <v>1846.2237299999999</v>
      </c>
      <c r="U364" s="36">
        <f t="shared" si="28"/>
        <v>579.75474250000002</v>
      </c>
      <c r="V364" s="36">
        <f t="shared" si="26"/>
        <v>2.3222940000000003</v>
      </c>
      <c r="W364" s="36">
        <f t="shared" si="27"/>
        <v>27417.350000000002</v>
      </c>
      <c r="X364" s="36">
        <f t="shared" si="29"/>
        <v>29845.650766500003</v>
      </c>
      <c r="Y364" t="s">
        <v>2633</v>
      </c>
    </row>
    <row r="365" spans="1:25" ht="14.4" x14ac:dyDescent="0.3">
      <c r="A365">
        <v>2018</v>
      </c>
      <c r="B365">
        <v>3478</v>
      </c>
      <c r="C365" t="s">
        <v>293</v>
      </c>
      <c r="D365" t="s">
        <v>294</v>
      </c>
      <c r="E365" t="s">
        <v>258</v>
      </c>
      <c r="F365">
        <v>5.8650000000000002</v>
      </c>
      <c r="G365" t="s">
        <v>283</v>
      </c>
      <c r="H365" t="s">
        <v>56</v>
      </c>
      <c r="I365">
        <v>1101</v>
      </c>
      <c r="J365">
        <v>201948</v>
      </c>
      <c r="K365" s="8">
        <v>1</v>
      </c>
      <c r="L365" s="8">
        <v>1</v>
      </c>
      <c r="M365" s="8">
        <v>1</v>
      </c>
      <c r="N365" s="36">
        <v>0.57299999999999995</v>
      </c>
      <c r="O365" s="36">
        <v>2.14</v>
      </c>
      <c r="P365" s="36">
        <v>7.4829999999999997</v>
      </c>
      <c r="Q365" s="36">
        <v>978.22199999999998</v>
      </c>
      <c r="R365" s="37">
        <v>0</v>
      </c>
      <c r="S365" s="36">
        <v>978.22199999999998</v>
      </c>
      <c r="T365" s="36">
        <f t="shared" si="25"/>
        <v>10414.458360000001</v>
      </c>
      <c r="U365" s="36">
        <f t="shared" si="28"/>
        <v>1080.4218000000003</v>
      </c>
      <c r="V365" s="36">
        <f t="shared" si="26"/>
        <v>1511.1768840000002</v>
      </c>
      <c r="W365" s="36">
        <f t="shared" si="27"/>
        <v>4891.1099999999997</v>
      </c>
      <c r="X365" s="36">
        <f t="shared" si="29"/>
        <v>17897.167044000002</v>
      </c>
      <c r="Y365" t="s">
        <v>2635</v>
      </c>
    </row>
    <row r="366" spans="1:25" ht="14.4" x14ac:dyDescent="0.3">
      <c r="A366">
        <v>2018</v>
      </c>
      <c r="B366">
        <v>3478</v>
      </c>
      <c r="C366" t="s">
        <v>293</v>
      </c>
      <c r="D366" t="s">
        <v>295</v>
      </c>
      <c r="E366" t="s">
        <v>258</v>
      </c>
      <c r="F366">
        <v>22.605</v>
      </c>
      <c r="G366" t="s">
        <v>283</v>
      </c>
      <c r="H366" t="s">
        <v>56</v>
      </c>
      <c r="I366">
        <v>1101</v>
      </c>
      <c r="J366">
        <v>201948</v>
      </c>
      <c r="K366" s="8">
        <v>1</v>
      </c>
      <c r="L366" s="8">
        <v>1</v>
      </c>
      <c r="M366" s="8">
        <v>1</v>
      </c>
      <c r="N366" s="36">
        <v>2.141</v>
      </c>
      <c r="O366" s="36">
        <v>7.9969999999999999</v>
      </c>
      <c r="P366" s="36">
        <v>27.966999999999999</v>
      </c>
      <c r="Q366" s="36">
        <v>3655.6889999999999</v>
      </c>
      <c r="R366" s="37">
        <v>0</v>
      </c>
      <c r="S366" s="36">
        <v>3655.6889999999999</v>
      </c>
      <c r="T366" s="36">
        <f t="shared" si="25"/>
        <v>38913.360120000005</v>
      </c>
      <c r="U366" s="36">
        <f t="shared" si="28"/>
        <v>4037.4453900000008</v>
      </c>
      <c r="V366" s="36">
        <f t="shared" si="26"/>
        <v>5647.8797160000004</v>
      </c>
      <c r="W366" s="36">
        <f t="shared" si="27"/>
        <v>18278.445</v>
      </c>
      <c r="X366" s="36">
        <f t="shared" si="29"/>
        <v>66877.130226000008</v>
      </c>
      <c r="Y366" t="s">
        <v>2635</v>
      </c>
    </row>
    <row r="367" spans="1:25" ht="14.4" x14ac:dyDescent="0.3">
      <c r="A367">
        <v>2018</v>
      </c>
      <c r="B367">
        <v>3478</v>
      </c>
      <c r="C367" t="s">
        <v>293</v>
      </c>
      <c r="D367" t="s">
        <v>296</v>
      </c>
      <c r="E367" t="s">
        <v>258</v>
      </c>
      <c r="F367">
        <v>6.72</v>
      </c>
      <c r="G367" t="s">
        <v>283</v>
      </c>
      <c r="H367" t="s">
        <v>56</v>
      </c>
      <c r="I367">
        <v>1101</v>
      </c>
      <c r="J367">
        <v>201948</v>
      </c>
      <c r="K367" s="8">
        <v>1</v>
      </c>
      <c r="L367" s="8">
        <v>1</v>
      </c>
      <c r="M367" s="8">
        <v>1</v>
      </c>
      <c r="N367" s="36">
        <v>0.88700000000000001</v>
      </c>
      <c r="O367" s="36">
        <v>3.3140000000000001</v>
      </c>
      <c r="P367" s="36">
        <v>11.59</v>
      </c>
      <c r="Q367" s="36">
        <v>1514.9860000000001</v>
      </c>
      <c r="R367" s="37">
        <v>0</v>
      </c>
      <c r="S367" s="36">
        <v>1514.9860000000001</v>
      </c>
      <c r="T367" s="36">
        <f t="shared" si="25"/>
        <v>16121.508840000004</v>
      </c>
      <c r="U367" s="36">
        <f t="shared" si="28"/>
        <v>1673.1391800000004</v>
      </c>
      <c r="V367" s="36">
        <f t="shared" si="26"/>
        <v>2340.5773200000003</v>
      </c>
      <c r="W367" s="36">
        <f t="shared" si="27"/>
        <v>7574.93</v>
      </c>
      <c r="X367" s="36">
        <f t="shared" si="29"/>
        <v>27710.155340000005</v>
      </c>
      <c r="Y367" t="s">
        <v>2635</v>
      </c>
    </row>
    <row r="368" spans="1:25" ht="14.4" x14ac:dyDescent="0.3">
      <c r="A368">
        <v>2018</v>
      </c>
      <c r="B368">
        <v>3478</v>
      </c>
      <c r="C368" t="s">
        <v>293</v>
      </c>
      <c r="D368" t="s">
        <v>297</v>
      </c>
      <c r="E368" t="s">
        <v>258</v>
      </c>
      <c r="F368">
        <v>12.585000000000001</v>
      </c>
      <c r="G368" t="s">
        <v>283</v>
      </c>
      <c r="H368" t="s">
        <v>56</v>
      </c>
      <c r="I368">
        <v>1101</v>
      </c>
      <c r="J368">
        <v>201948</v>
      </c>
      <c r="K368" s="8">
        <v>1</v>
      </c>
      <c r="L368" s="8">
        <v>1</v>
      </c>
      <c r="M368" s="8">
        <v>1</v>
      </c>
      <c r="N368" s="36">
        <v>1.333</v>
      </c>
      <c r="O368" s="36">
        <v>4.9820000000000002</v>
      </c>
      <c r="P368" s="36">
        <v>17.422000000000001</v>
      </c>
      <c r="Q368" s="36">
        <v>2277.3510000000001</v>
      </c>
      <c r="R368" s="37">
        <v>0</v>
      </c>
      <c r="S368" s="36">
        <v>2277.3510000000001</v>
      </c>
      <c r="T368" s="36">
        <f t="shared" si="25"/>
        <v>24227.701560000005</v>
      </c>
      <c r="U368" s="36">
        <f t="shared" si="28"/>
        <v>2515.2623400000007</v>
      </c>
      <c r="V368" s="36">
        <f t="shared" si="26"/>
        <v>3518.338056000001</v>
      </c>
      <c r="W368" s="36">
        <f t="shared" si="27"/>
        <v>11386.755000000001</v>
      </c>
      <c r="X368" s="36">
        <f t="shared" si="29"/>
        <v>41648.056956000008</v>
      </c>
      <c r="Y368" t="s">
        <v>2635</v>
      </c>
    </row>
    <row r="369" spans="1:25" ht="14.4" x14ac:dyDescent="0.3">
      <c r="A369">
        <v>2018</v>
      </c>
      <c r="B369">
        <v>3478</v>
      </c>
      <c r="C369" t="s">
        <v>293</v>
      </c>
      <c r="D369" t="s">
        <v>298</v>
      </c>
      <c r="E369" t="s">
        <v>258</v>
      </c>
      <c r="F369">
        <v>33.601999999999997</v>
      </c>
      <c r="G369" t="s">
        <v>283</v>
      </c>
      <c r="H369" t="s">
        <v>56</v>
      </c>
      <c r="I369">
        <v>1101</v>
      </c>
      <c r="J369">
        <v>201948</v>
      </c>
      <c r="K369" s="8">
        <v>1</v>
      </c>
      <c r="L369" s="8">
        <v>1</v>
      </c>
      <c r="M369" s="8">
        <v>1</v>
      </c>
      <c r="N369" s="36">
        <v>6.6719999999999997</v>
      </c>
      <c r="O369" s="36">
        <v>24.92</v>
      </c>
      <c r="P369" s="36">
        <v>87.146000000000001</v>
      </c>
      <c r="Q369" s="36">
        <v>11390.982</v>
      </c>
      <c r="R369" s="37">
        <v>0</v>
      </c>
      <c r="S369" s="36">
        <v>11390.982</v>
      </c>
      <c r="T369" s="36">
        <f t="shared" si="25"/>
        <v>121265.73504000001</v>
      </c>
      <c r="U369" s="36">
        <f t="shared" si="28"/>
        <v>12581.360400000003</v>
      </c>
      <c r="V369" s="36">
        <f t="shared" si="26"/>
        <v>17598.960408000003</v>
      </c>
      <c r="W369" s="36">
        <f t="shared" si="27"/>
        <v>56954.91</v>
      </c>
      <c r="X369" s="36">
        <f t="shared" si="29"/>
        <v>208400.96584800002</v>
      </c>
      <c r="Y369" t="s">
        <v>2635</v>
      </c>
    </row>
    <row r="370" spans="1:25" ht="14.4" x14ac:dyDescent="0.3">
      <c r="A370">
        <v>2018</v>
      </c>
      <c r="B370">
        <v>3478</v>
      </c>
      <c r="C370" t="s">
        <v>293</v>
      </c>
      <c r="D370" t="s">
        <v>707</v>
      </c>
      <c r="E370" t="s">
        <v>258</v>
      </c>
      <c r="F370">
        <v>12.585000000000001</v>
      </c>
      <c r="G370" t="s">
        <v>283</v>
      </c>
      <c r="H370" t="s">
        <v>56</v>
      </c>
      <c r="I370">
        <v>1101</v>
      </c>
      <c r="J370">
        <v>201948</v>
      </c>
      <c r="K370" s="8">
        <v>1</v>
      </c>
      <c r="L370" s="8">
        <v>1</v>
      </c>
      <c r="M370" s="8">
        <v>1</v>
      </c>
      <c r="N370" s="36">
        <v>0</v>
      </c>
      <c r="O370" s="36">
        <v>0</v>
      </c>
      <c r="P370" s="36">
        <v>0</v>
      </c>
      <c r="Q370" s="36">
        <v>0</v>
      </c>
      <c r="R370" s="37">
        <v>0</v>
      </c>
      <c r="S370" s="36">
        <v>0</v>
      </c>
      <c r="T370" s="36">
        <f t="shared" si="25"/>
        <v>0</v>
      </c>
      <c r="U370" s="36">
        <f t="shared" si="28"/>
        <v>0</v>
      </c>
      <c r="V370" s="36">
        <f t="shared" si="26"/>
        <v>0</v>
      </c>
      <c r="W370" s="36">
        <f t="shared" si="27"/>
        <v>0</v>
      </c>
      <c r="X370" s="36">
        <f t="shared" si="29"/>
        <v>0</v>
      </c>
      <c r="Y370" t="s">
        <v>2635</v>
      </c>
    </row>
    <row r="371" spans="1:25" ht="14.4" x14ac:dyDescent="0.3">
      <c r="A371">
        <v>2018</v>
      </c>
      <c r="B371">
        <v>99599</v>
      </c>
      <c r="C371" t="s">
        <v>433</v>
      </c>
      <c r="D371" t="s">
        <v>434</v>
      </c>
      <c r="E371" t="s">
        <v>258</v>
      </c>
      <c r="F371">
        <v>23.033000000000001</v>
      </c>
      <c r="G371" t="s">
        <v>283</v>
      </c>
      <c r="H371" t="s">
        <v>435</v>
      </c>
      <c r="I371">
        <v>2102</v>
      </c>
      <c r="J371">
        <v>11977</v>
      </c>
      <c r="K371" s="8">
        <v>1</v>
      </c>
      <c r="L371" s="8">
        <v>1</v>
      </c>
      <c r="M371" s="8">
        <v>1</v>
      </c>
      <c r="N371" s="36">
        <v>2.0190000000000001</v>
      </c>
      <c r="O371" s="36">
        <v>7.5410000000000004</v>
      </c>
      <c r="P371" s="36">
        <v>26.370999999999999</v>
      </c>
      <c r="Q371" s="36">
        <v>3447.0830000000001</v>
      </c>
      <c r="R371" s="37">
        <v>0</v>
      </c>
      <c r="S371" s="36">
        <v>3447.0830000000001</v>
      </c>
      <c r="T371" s="36">
        <f t="shared" si="25"/>
        <v>2176.34067</v>
      </c>
      <c r="U371" s="36">
        <f t="shared" si="28"/>
        <v>225.79639250000002</v>
      </c>
      <c r="V371" s="36">
        <f t="shared" si="26"/>
        <v>315.84546699999999</v>
      </c>
      <c r="W371" s="36">
        <f t="shared" si="27"/>
        <v>17235.415000000001</v>
      </c>
      <c r="X371" s="36">
        <f t="shared" si="29"/>
        <v>19953.397529500002</v>
      </c>
      <c r="Y371" t="s">
        <v>58</v>
      </c>
    </row>
    <row r="372" spans="1:25" ht="14.4" x14ac:dyDescent="0.3">
      <c r="A372">
        <v>2018</v>
      </c>
      <c r="B372">
        <v>99599</v>
      </c>
      <c r="C372" t="s">
        <v>433</v>
      </c>
      <c r="D372" t="s">
        <v>436</v>
      </c>
      <c r="E372" t="s">
        <v>258</v>
      </c>
      <c r="F372">
        <v>18.695</v>
      </c>
      <c r="G372" t="s">
        <v>283</v>
      </c>
      <c r="H372" t="s">
        <v>435</v>
      </c>
      <c r="I372">
        <v>2102</v>
      </c>
      <c r="J372">
        <v>11977</v>
      </c>
      <c r="K372" s="8">
        <v>1</v>
      </c>
      <c r="L372" s="8">
        <v>1</v>
      </c>
      <c r="M372" s="8">
        <v>1</v>
      </c>
      <c r="N372" s="36">
        <v>2.665</v>
      </c>
      <c r="O372" s="36">
        <v>9.9540000000000006</v>
      </c>
      <c r="P372" s="36">
        <v>34.81</v>
      </c>
      <c r="Q372" s="36">
        <v>4550.16</v>
      </c>
      <c r="R372" s="37">
        <v>0</v>
      </c>
      <c r="S372" s="36">
        <v>4550.16</v>
      </c>
      <c r="T372" s="36">
        <f t="shared" si="25"/>
        <v>2872.68345</v>
      </c>
      <c r="U372" s="36">
        <f t="shared" si="28"/>
        <v>298.04764500000005</v>
      </c>
      <c r="V372" s="36">
        <f t="shared" si="26"/>
        <v>416.91937000000001</v>
      </c>
      <c r="W372" s="36">
        <f t="shared" si="27"/>
        <v>22750.799999999999</v>
      </c>
      <c r="X372" s="36">
        <f t="shared" si="29"/>
        <v>26338.450464999998</v>
      </c>
      <c r="Y372" t="s">
        <v>58</v>
      </c>
    </row>
    <row r="373" spans="1:25" ht="14.4" x14ac:dyDescent="0.3">
      <c r="A373">
        <v>2018</v>
      </c>
      <c r="B373">
        <v>99599</v>
      </c>
      <c r="C373" t="s">
        <v>433</v>
      </c>
      <c r="D373" t="s">
        <v>437</v>
      </c>
      <c r="E373" t="s">
        <v>258</v>
      </c>
      <c r="F373">
        <v>20.527999999999999</v>
      </c>
      <c r="G373" t="s">
        <v>283</v>
      </c>
      <c r="H373" t="s">
        <v>435</v>
      </c>
      <c r="I373">
        <v>2102</v>
      </c>
      <c r="J373">
        <v>11977</v>
      </c>
      <c r="K373" s="8">
        <v>1</v>
      </c>
      <c r="L373" s="8">
        <v>1</v>
      </c>
      <c r="M373" s="8">
        <v>1</v>
      </c>
      <c r="N373" s="36">
        <v>4.383</v>
      </c>
      <c r="O373" s="36">
        <v>16.37</v>
      </c>
      <c r="P373" s="36">
        <v>57.249000000000002</v>
      </c>
      <c r="Q373" s="36">
        <v>7483.0929999999998</v>
      </c>
      <c r="R373" s="37">
        <v>0</v>
      </c>
      <c r="S373" s="36">
        <v>7483.0929999999998</v>
      </c>
      <c r="T373" s="36">
        <f t="shared" si="25"/>
        <v>4724.5671900000007</v>
      </c>
      <c r="U373" s="36">
        <f t="shared" si="28"/>
        <v>490.15872500000006</v>
      </c>
      <c r="V373" s="36">
        <f t="shared" si="26"/>
        <v>685.67127300000004</v>
      </c>
      <c r="W373" s="36">
        <f t="shared" si="27"/>
        <v>37415.464999999997</v>
      </c>
      <c r="X373" s="36">
        <f t="shared" si="29"/>
        <v>43315.862187999999</v>
      </c>
      <c r="Y373" t="s">
        <v>58</v>
      </c>
    </row>
    <row r="374" spans="1:25" ht="14.4" x14ac:dyDescent="0.3">
      <c r="A374">
        <v>2018</v>
      </c>
      <c r="B374">
        <v>99599</v>
      </c>
      <c r="C374" t="s">
        <v>433</v>
      </c>
      <c r="D374" t="s">
        <v>438</v>
      </c>
      <c r="E374" t="s">
        <v>258</v>
      </c>
      <c r="F374">
        <v>23.216000000000001</v>
      </c>
      <c r="G374" t="s">
        <v>283</v>
      </c>
      <c r="H374" t="s">
        <v>435</v>
      </c>
      <c r="I374">
        <v>2102</v>
      </c>
      <c r="J374">
        <v>11977</v>
      </c>
      <c r="K374" s="8">
        <v>1</v>
      </c>
      <c r="L374" s="8">
        <v>1</v>
      </c>
      <c r="M374" s="8">
        <v>1</v>
      </c>
      <c r="N374" s="36">
        <v>4.0259999999999998</v>
      </c>
      <c r="O374" s="36">
        <v>15.037000000000001</v>
      </c>
      <c r="P374" s="36">
        <v>52.585000000000001</v>
      </c>
      <c r="Q374" s="36">
        <v>6873.4539999999997</v>
      </c>
      <c r="R374" s="37">
        <v>0</v>
      </c>
      <c r="S374" s="36">
        <v>6873.4539999999997</v>
      </c>
      <c r="T374" s="36">
        <f t="shared" si="25"/>
        <v>4339.7461800000001</v>
      </c>
      <c r="U374" s="36">
        <f t="shared" si="28"/>
        <v>450.24537250000009</v>
      </c>
      <c r="V374" s="36">
        <f t="shared" si="26"/>
        <v>629.81054500000005</v>
      </c>
      <c r="W374" s="36">
        <f t="shared" si="27"/>
        <v>34367.269999999997</v>
      </c>
      <c r="X374" s="36">
        <f t="shared" si="29"/>
        <v>39787.0720975</v>
      </c>
      <c r="Y374" t="s">
        <v>58</v>
      </c>
    </row>
    <row r="375" spans="1:25" ht="14.4" x14ac:dyDescent="0.3">
      <c r="A375">
        <v>2018</v>
      </c>
      <c r="B375">
        <v>99599</v>
      </c>
      <c r="C375" t="s">
        <v>433</v>
      </c>
      <c r="D375" t="s">
        <v>439</v>
      </c>
      <c r="E375" t="s">
        <v>258</v>
      </c>
      <c r="F375">
        <v>8.1255000000000006</v>
      </c>
      <c r="G375" t="s">
        <v>283</v>
      </c>
      <c r="H375" t="s">
        <v>435</v>
      </c>
      <c r="I375">
        <v>2102</v>
      </c>
      <c r="J375">
        <v>11977</v>
      </c>
      <c r="K375" s="8">
        <v>1</v>
      </c>
      <c r="L375" s="8">
        <v>1</v>
      </c>
      <c r="M375" s="8">
        <v>1</v>
      </c>
      <c r="N375" s="36">
        <v>1.6719999999999999</v>
      </c>
      <c r="O375" s="36">
        <v>6.2469999999999999</v>
      </c>
      <c r="P375" s="36">
        <v>21.847000000000001</v>
      </c>
      <c r="Q375" s="36">
        <v>2855.672</v>
      </c>
      <c r="R375" s="37">
        <v>0</v>
      </c>
      <c r="S375" s="36">
        <v>2855.672</v>
      </c>
      <c r="T375" s="36">
        <f t="shared" si="25"/>
        <v>1802.2989600000001</v>
      </c>
      <c r="U375" s="36">
        <f t="shared" si="28"/>
        <v>187.05079750000002</v>
      </c>
      <c r="V375" s="36">
        <f t="shared" si="26"/>
        <v>261.661519</v>
      </c>
      <c r="W375" s="36">
        <f t="shared" si="27"/>
        <v>14278.36</v>
      </c>
      <c r="X375" s="36">
        <f t="shared" si="29"/>
        <v>16529.371276500002</v>
      </c>
      <c r="Y375" t="s">
        <v>58</v>
      </c>
    </row>
    <row r="376" spans="1:25" ht="14.4" x14ac:dyDescent="0.3">
      <c r="A376">
        <v>2018</v>
      </c>
      <c r="B376">
        <v>99599</v>
      </c>
      <c r="C376" t="s">
        <v>433</v>
      </c>
      <c r="D376" t="s">
        <v>440</v>
      </c>
      <c r="E376" t="s">
        <v>258</v>
      </c>
      <c r="F376">
        <v>5.4984999999999999</v>
      </c>
      <c r="G376" t="s">
        <v>283</v>
      </c>
      <c r="H376" t="s">
        <v>435</v>
      </c>
      <c r="I376">
        <v>2102</v>
      </c>
      <c r="J376">
        <v>11977</v>
      </c>
      <c r="K376" s="8">
        <v>1</v>
      </c>
      <c r="L376" s="8">
        <v>1</v>
      </c>
      <c r="M376" s="8">
        <v>1</v>
      </c>
      <c r="N376" s="36">
        <v>1.0640000000000001</v>
      </c>
      <c r="O376" s="36">
        <v>3.9750000000000001</v>
      </c>
      <c r="P376" s="36">
        <v>13.903</v>
      </c>
      <c r="Q376" s="36">
        <v>1817.3920000000001</v>
      </c>
      <c r="R376" s="37">
        <v>0</v>
      </c>
      <c r="S376" s="36">
        <v>1817.3920000000001</v>
      </c>
      <c r="T376" s="36">
        <f t="shared" si="25"/>
        <v>1146.9175200000002</v>
      </c>
      <c r="U376" s="36">
        <f t="shared" si="28"/>
        <v>119.02143750000002</v>
      </c>
      <c r="V376" s="36">
        <f t="shared" si="26"/>
        <v>166.516231</v>
      </c>
      <c r="W376" s="36">
        <f t="shared" si="27"/>
        <v>9086.9600000000009</v>
      </c>
      <c r="X376" s="36">
        <f t="shared" si="29"/>
        <v>10519.415188500001</v>
      </c>
      <c r="Y376" t="s">
        <v>58</v>
      </c>
    </row>
    <row r="377" spans="1:25" ht="14.4" x14ac:dyDescent="0.3">
      <c r="A377">
        <v>2018</v>
      </c>
      <c r="B377">
        <v>1625860</v>
      </c>
      <c r="C377" t="s">
        <v>293</v>
      </c>
      <c r="D377" t="s">
        <v>500</v>
      </c>
      <c r="E377" t="s">
        <v>258</v>
      </c>
      <c r="F377">
        <v>6.5979999999999999</v>
      </c>
      <c r="G377" t="s">
        <v>283</v>
      </c>
      <c r="H377" t="s">
        <v>55</v>
      </c>
      <c r="I377">
        <v>15101</v>
      </c>
      <c r="J377">
        <v>247663</v>
      </c>
      <c r="K377" s="8">
        <v>1</v>
      </c>
      <c r="L377" s="8">
        <v>1</v>
      </c>
      <c r="M377" s="8">
        <v>1</v>
      </c>
      <c r="N377" s="36">
        <v>0.68600000000000005</v>
      </c>
      <c r="O377" s="36">
        <v>2.5619999999999998</v>
      </c>
      <c r="P377" s="36">
        <v>8.9610000000000003</v>
      </c>
      <c r="Q377" s="36">
        <v>1171.326</v>
      </c>
      <c r="R377" s="37">
        <v>0</v>
      </c>
      <c r="S377" s="36">
        <v>1171.326</v>
      </c>
      <c r="T377" s="36">
        <f t="shared" si="25"/>
        <v>15290.713620000002</v>
      </c>
      <c r="U377" s="36">
        <f t="shared" si="28"/>
        <v>1586.2815150000004</v>
      </c>
      <c r="V377" s="36">
        <f t="shared" si="26"/>
        <v>2219.3081430000002</v>
      </c>
      <c r="W377" s="36">
        <f t="shared" si="27"/>
        <v>5856.63</v>
      </c>
      <c r="X377" s="36">
        <f t="shared" si="29"/>
        <v>24952.933278</v>
      </c>
      <c r="Y377" t="s">
        <v>2639</v>
      </c>
    </row>
    <row r="378" spans="1:25" ht="14.4" x14ac:dyDescent="0.3">
      <c r="A378">
        <v>2018</v>
      </c>
      <c r="B378">
        <v>1625860</v>
      </c>
      <c r="C378" t="s">
        <v>293</v>
      </c>
      <c r="D378" t="s">
        <v>501</v>
      </c>
      <c r="E378" t="s">
        <v>258</v>
      </c>
      <c r="F378">
        <v>6.5979999999999999</v>
      </c>
      <c r="G378" t="s">
        <v>283</v>
      </c>
      <c r="H378" t="s">
        <v>55</v>
      </c>
      <c r="I378">
        <v>15101</v>
      </c>
      <c r="J378">
        <v>247663</v>
      </c>
      <c r="K378" s="8">
        <v>1</v>
      </c>
      <c r="L378" s="8">
        <v>1</v>
      </c>
      <c r="M378" s="8">
        <v>1</v>
      </c>
      <c r="N378" s="36">
        <v>0.83899999999999997</v>
      </c>
      <c r="O378" s="36">
        <v>3.133</v>
      </c>
      <c r="P378" s="36">
        <v>10.958</v>
      </c>
      <c r="Q378" s="36">
        <v>1432.4</v>
      </c>
      <c r="R378" s="37">
        <v>0</v>
      </c>
      <c r="S378" s="36">
        <v>1432.4</v>
      </c>
      <c r="T378" s="36">
        <f t="shared" si="25"/>
        <v>18701.03313</v>
      </c>
      <c r="U378" s="36">
        <f t="shared" si="28"/>
        <v>1939.8204475000005</v>
      </c>
      <c r="V378" s="36">
        <f t="shared" si="26"/>
        <v>2713.8911540000004</v>
      </c>
      <c r="W378" s="36">
        <f t="shared" si="27"/>
        <v>7162</v>
      </c>
      <c r="X378" s="36">
        <f t="shared" si="29"/>
        <v>30516.744731500003</v>
      </c>
      <c r="Y378" t="s">
        <v>2639</v>
      </c>
    </row>
    <row r="379" spans="1:25" ht="14.4" x14ac:dyDescent="0.3">
      <c r="A379">
        <v>2018</v>
      </c>
      <c r="B379">
        <v>1625860</v>
      </c>
      <c r="C379" t="s">
        <v>293</v>
      </c>
      <c r="D379" t="s">
        <v>502</v>
      </c>
      <c r="E379" t="s">
        <v>258</v>
      </c>
      <c r="F379">
        <v>6.5979999999999999</v>
      </c>
      <c r="G379" t="s">
        <v>283</v>
      </c>
      <c r="H379" t="s">
        <v>55</v>
      </c>
      <c r="I379">
        <v>15101</v>
      </c>
      <c r="J379">
        <v>247663</v>
      </c>
      <c r="K379" s="8">
        <v>1</v>
      </c>
      <c r="L379" s="8">
        <v>1</v>
      </c>
      <c r="M379" s="8">
        <v>1</v>
      </c>
      <c r="N379" s="36">
        <v>0.442</v>
      </c>
      <c r="O379" s="36">
        <v>1.653</v>
      </c>
      <c r="P379" s="36">
        <v>5.78</v>
      </c>
      <c r="Q379" s="36">
        <v>755.62800000000004</v>
      </c>
      <c r="R379" s="37">
        <v>0</v>
      </c>
      <c r="S379" s="36">
        <v>755.62800000000004</v>
      </c>
      <c r="T379" s="36">
        <f t="shared" si="25"/>
        <v>9852.0341400000016</v>
      </c>
      <c r="U379" s="36">
        <f t="shared" si="28"/>
        <v>1023.4673475000003</v>
      </c>
      <c r="V379" s="36">
        <f t="shared" si="26"/>
        <v>1431.4921400000003</v>
      </c>
      <c r="W379" s="36">
        <f t="shared" si="27"/>
        <v>3778.1400000000003</v>
      </c>
      <c r="X379" s="36">
        <f t="shared" si="29"/>
        <v>16085.133627500003</v>
      </c>
      <c r="Y379" t="s">
        <v>2639</v>
      </c>
    </row>
    <row r="380" spans="1:25" ht="14.4" x14ac:dyDescent="0.3">
      <c r="A380">
        <v>2018</v>
      </c>
      <c r="B380">
        <v>1625860</v>
      </c>
      <c r="C380" t="s">
        <v>293</v>
      </c>
      <c r="D380" t="s">
        <v>503</v>
      </c>
      <c r="E380" t="s">
        <v>258</v>
      </c>
      <c r="F380">
        <v>6.5979999999999999</v>
      </c>
      <c r="G380" t="s">
        <v>283</v>
      </c>
      <c r="H380" t="s">
        <v>55</v>
      </c>
      <c r="I380">
        <v>15101</v>
      </c>
      <c r="J380">
        <v>247663</v>
      </c>
      <c r="K380" s="8">
        <v>1</v>
      </c>
      <c r="L380" s="8">
        <v>1</v>
      </c>
      <c r="M380" s="8">
        <v>1</v>
      </c>
      <c r="N380" s="36">
        <v>0</v>
      </c>
      <c r="O380" s="36">
        <v>0</v>
      </c>
      <c r="P380" s="36">
        <v>0</v>
      </c>
      <c r="Q380" s="36">
        <v>0</v>
      </c>
      <c r="R380" s="37">
        <v>0</v>
      </c>
      <c r="S380" s="36">
        <v>0</v>
      </c>
      <c r="T380" s="36">
        <f t="shared" si="25"/>
        <v>0</v>
      </c>
      <c r="U380" s="36">
        <f t="shared" si="28"/>
        <v>0</v>
      </c>
      <c r="V380" s="36">
        <f t="shared" si="26"/>
        <v>0</v>
      </c>
      <c r="W380" s="36">
        <f t="shared" si="27"/>
        <v>0</v>
      </c>
      <c r="X380" s="36">
        <f t="shared" si="29"/>
        <v>0</v>
      </c>
      <c r="Y380" t="s">
        <v>2639</v>
      </c>
    </row>
    <row r="381" spans="1:25" ht="14.4" x14ac:dyDescent="0.3">
      <c r="A381">
        <v>2018</v>
      </c>
      <c r="B381">
        <v>1625860</v>
      </c>
      <c r="C381" t="s">
        <v>293</v>
      </c>
      <c r="D381" t="s">
        <v>504</v>
      </c>
      <c r="E381" t="s">
        <v>258</v>
      </c>
      <c r="F381">
        <v>20.161000000000001</v>
      </c>
      <c r="G381" t="s">
        <v>283</v>
      </c>
      <c r="H381" t="s">
        <v>55</v>
      </c>
      <c r="I381">
        <v>15101</v>
      </c>
      <c r="J381">
        <v>247663</v>
      </c>
      <c r="K381" s="8">
        <v>1</v>
      </c>
      <c r="L381" s="8">
        <v>1</v>
      </c>
      <c r="M381" s="8">
        <v>1</v>
      </c>
      <c r="N381" s="36">
        <v>4.1539999999999999</v>
      </c>
      <c r="O381" s="36">
        <v>15.516999999999999</v>
      </c>
      <c r="P381" s="36">
        <v>54.265000000000001</v>
      </c>
      <c r="Q381" s="36">
        <v>7093.0569999999998</v>
      </c>
      <c r="R381" s="37">
        <v>0</v>
      </c>
      <c r="S381" s="36">
        <v>7093.0569999999998</v>
      </c>
      <c r="T381" s="36">
        <f t="shared" si="25"/>
        <v>92591.289180000007</v>
      </c>
      <c r="U381" s="36">
        <f t="shared" si="28"/>
        <v>9607.4669275000015</v>
      </c>
      <c r="V381" s="36">
        <f t="shared" si="26"/>
        <v>13439.432695000003</v>
      </c>
      <c r="W381" s="36">
        <f t="shared" si="27"/>
        <v>35465.284999999996</v>
      </c>
      <c r="X381" s="36">
        <f t="shared" si="29"/>
        <v>151103.47380250003</v>
      </c>
      <c r="Y381" t="s">
        <v>2639</v>
      </c>
    </row>
    <row r="382" spans="1:25" ht="14.4" x14ac:dyDescent="0.3">
      <c r="A382">
        <v>2018</v>
      </c>
      <c r="B382">
        <v>1625860</v>
      </c>
      <c r="C382" t="s">
        <v>293</v>
      </c>
      <c r="D382" t="s">
        <v>505</v>
      </c>
      <c r="E382" t="s">
        <v>258</v>
      </c>
      <c r="F382">
        <v>20.161000000000001</v>
      </c>
      <c r="G382" t="s">
        <v>283</v>
      </c>
      <c r="H382" t="s">
        <v>55</v>
      </c>
      <c r="I382">
        <v>15101</v>
      </c>
      <c r="J382">
        <v>247663</v>
      </c>
      <c r="K382" s="8">
        <v>1</v>
      </c>
      <c r="L382" s="8">
        <v>1</v>
      </c>
      <c r="M382" s="8">
        <v>1</v>
      </c>
      <c r="N382" s="36">
        <v>3.6659999999999999</v>
      </c>
      <c r="O382" s="36">
        <v>13.694000000000001</v>
      </c>
      <c r="P382" s="36">
        <v>47.890999999999998</v>
      </c>
      <c r="Q382" s="36">
        <v>6259.8729999999996</v>
      </c>
      <c r="R382" s="37">
        <v>0</v>
      </c>
      <c r="S382" s="36">
        <v>6259.8729999999996</v>
      </c>
      <c r="T382" s="36">
        <f t="shared" si="25"/>
        <v>81713.930220000009</v>
      </c>
      <c r="U382" s="36">
        <f t="shared" si="28"/>
        <v>8478.7428050000017</v>
      </c>
      <c r="V382" s="36">
        <f t="shared" si="26"/>
        <v>11860.828733000002</v>
      </c>
      <c r="W382" s="36">
        <f t="shared" si="27"/>
        <v>31299.364999999998</v>
      </c>
      <c r="X382" s="36">
        <f t="shared" si="29"/>
        <v>133352.86675800002</v>
      </c>
      <c r="Y382" t="s">
        <v>2639</v>
      </c>
    </row>
    <row r="383" spans="1:25" ht="14.4" x14ac:dyDescent="0.3">
      <c r="A383">
        <v>2018</v>
      </c>
      <c r="B383">
        <v>1625860</v>
      </c>
      <c r="C383" t="s">
        <v>293</v>
      </c>
      <c r="D383" t="s">
        <v>506</v>
      </c>
      <c r="E383" t="s">
        <v>258</v>
      </c>
      <c r="F383">
        <v>8.5530000000000008</v>
      </c>
      <c r="G383" t="s">
        <v>283</v>
      </c>
      <c r="H383" t="s">
        <v>55</v>
      </c>
      <c r="I383">
        <v>15101</v>
      </c>
      <c r="J383">
        <v>247663</v>
      </c>
      <c r="K383" s="8">
        <v>1</v>
      </c>
      <c r="L383" s="8">
        <v>1</v>
      </c>
      <c r="M383" s="8">
        <v>1</v>
      </c>
      <c r="N383" s="36">
        <v>0.876</v>
      </c>
      <c r="O383" s="36">
        <v>3.2719999999999998</v>
      </c>
      <c r="P383" s="36">
        <v>11.445</v>
      </c>
      <c r="Q383" s="36">
        <v>1496.0350000000001</v>
      </c>
      <c r="R383" s="37">
        <v>0</v>
      </c>
      <c r="S383" s="36">
        <v>1496.0350000000001</v>
      </c>
      <c r="T383" s="36">
        <f t="shared" si="25"/>
        <v>19525.750920000002</v>
      </c>
      <c r="U383" s="36">
        <f t="shared" si="28"/>
        <v>2025.8833400000003</v>
      </c>
      <c r="V383" s="36">
        <f t="shared" si="26"/>
        <v>2834.5030350000006</v>
      </c>
      <c r="W383" s="36">
        <f t="shared" si="27"/>
        <v>7480.1750000000002</v>
      </c>
      <c r="X383" s="36">
        <f t="shared" si="29"/>
        <v>31866.312295000003</v>
      </c>
      <c r="Y383" t="s">
        <v>2639</v>
      </c>
    </row>
    <row r="384" spans="1:25" ht="14.4" x14ac:dyDescent="0.3">
      <c r="A384">
        <v>2018</v>
      </c>
      <c r="B384">
        <v>1625860</v>
      </c>
      <c r="C384" t="s">
        <v>293</v>
      </c>
      <c r="D384" t="s">
        <v>507</v>
      </c>
      <c r="E384" t="s">
        <v>258</v>
      </c>
      <c r="F384">
        <v>5.3760000000000003</v>
      </c>
      <c r="G384" t="s">
        <v>283</v>
      </c>
      <c r="H384" t="s">
        <v>55</v>
      </c>
      <c r="I384">
        <v>15101</v>
      </c>
      <c r="J384">
        <v>247663</v>
      </c>
      <c r="K384" s="8">
        <v>1</v>
      </c>
      <c r="L384" s="8">
        <v>1</v>
      </c>
      <c r="M384" s="8">
        <v>1</v>
      </c>
      <c r="N384" s="36">
        <v>0</v>
      </c>
      <c r="O384" s="36">
        <v>0</v>
      </c>
      <c r="P384" s="36">
        <v>0</v>
      </c>
      <c r="Q384" s="36">
        <v>0</v>
      </c>
      <c r="R384" s="37">
        <v>0</v>
      </c>
      <c r="S384" s="36">
        <v>0</v>
      </c>
      <c r="T384" s="36">
        <f t="shared" si="25"/>
        <v>0</v>
      </c>
      <c r="U384" s="36">
        <f t="shared" si="28"/>
        <v>0</v>
      </c>
      <c r="V384" s="36">
        <f t="shared" si="26"/>
        <v>0</v>
      </c>
      <c r="W384" s="36">
        <f t="shared" si="27"/>
        <v>0</v>
      </c>
      <c r="X384" s="36">
        <f t="shared" si="29"/>
        <v>0</v>
      </c>
      <c r="Y384" t="s">
        <v>2639</v>
      </c>
    </row>
    <row r="385" spans="1:25" ht="14.4" x14ac:dyDescent="0.3">
      <c r="A385">
        <v>2018</v>
      </c>
      <c r="B385">
        <v>1625860</v>
      </c>
      <c r="C385" t="s">
        <v>293</v>
      </c>
      <c r="D385" t="s">
        <v>708</v>
      </c>
      <c r="E385" t="s">
        <v>258</v>
      </c>
      <c r="F385">
        <v>20.027000000000001</v>
      </c>
      <c r="G385" t="s">
        <v>283</v>
      </c>
      <c r="H385" t="s">
        <v>55</v>
      </c>
      <c r="I385">
        <v>15101</v>
      </c>
      <c r="J385">
        <v>247663</v>
      </c>
      <c r="K385" s="8">
        <v>1</v>
      </c>
      <c r="L385" s="8">
        <v>1</v>
      </c>
      <c r="M385" s="8">
        <v>1</v>
      </c>
      <c r="N385" s="36">
        <v>0</v>
      </c>
      <c r="O385" s="36">
        <v>0</v>
      </c>
      <c r="P385" s="36">
        <v>0</v>
      </c>
      <c r="Q385" s="36">
        <v>0</v>
      </c>
      <c r="R385" s="37">
        <v>0</v>
      </c>
      <c r="S385" s="36">
        <v>0</v>
      </c>
      <c r="T385" s="36">
        <f t="shared" si="25"/>
        <v>0</v>
      </c>
      <c r="U385" s="36">
        <f t="shared" si="28"/>
        <v>0</v>
      </c>
      <c r="V385" s="36">
        <f t="shared" si="26"/>
        <v>0</v>
      </c>
      <c r="W385" s="36">
        <f t="shared" si="27"/>
        <v>0</v>
      </c>
      <c r="X385" s="36">
        <f t="shared" si="29"/>
        <v>0</v>
      </c>
      <c r="Y385" t="s">
        <v>2639</v>
      </c>
    </row>
    <row r="386" spans="1:25" ht="14.4" x14ac:dyDescent="0.3">
      <c r="A386">
        <v>2018</v>
      </c>
      <c r="B386">
        <v>5441760</v>
      </c>
      <c r="C386" t="s">
        <v>709</v>
      </c>
      <c r="D386" t="s">
        <v>573</v>
      </c>
      <c r="E386" t="s">
        <v>258</v>
      </c>
      <c r="F386">
        <v>20.039000000000001</v>
      </c>
      <c r="G386" t="s">
        <v>283</v>
      </c>
      <c r="H386" t="s">
        <v>55</v>
      </c>
      <c r="I386">
        <v>15101</v>
      </c>
      <c r="J386">
        <v>247663</v>
      </c>
      <c r="K386" s="8">
        <v>1</v>
      </c>
      <c r="L386" s="8">
        <v>1</v>
      </c>
      <c r="M386" s="8">
        <v>1</v>
      </c>
      <c r="N386" s="36">
        <v>1.353</v>
      </c>
      <c r="O386" s="36">
        <v>5.0529999999999999</v>
      </c>
      <c r="P386" s="36">
        <v>17.670999999999999</v>
      </c>
      <c r="Q386" s="36">
        <v>2309.8890000000001</v>
      </c>
      <c r="R386" s="37">
        <v>0</v>
      </c>
      <c r="S386" s="36">
        <v>2309.8890000000001</v>
      </c>
      <c r="T386" s="36">
        <f t="shared" si="25"/>
        <v>30157.923510000001</v>
      </c>
      <c r="U386" s="36">
        <f t="shared" si="28"/>
        <v>3128.6028475000007</v>
      </c>
      <c r="V386" s="36">
        <f t="shared" si="26"/>
        <v>4376.4528730000002</v>
      </c>
      <c r="W386" s="36">
        <f t="shared" si="27"/>
        <v>11549.445</v>
      </c>
      <c r="X386" s="36">
        <f t="shared" si="29"/>
        <v>49212.424230500001</v>
      </c>
      <c r="Y386" t="s">
        <v>2639</v>
      </c>
    </row>
    <row r="387" spans="1:25" ht="14.4" x14ac:dyDescent="0.3">
      <c r="A387">
        <v>2018</v>
      </c>
      <c r="B387">
        <v>5441760</v>
      </c>
      <c r="C387" t="s">
        <v>709</v>
      </c>
      <c r="D387" t="s">
        <v>574</v>
      </c>
      <c r="E387" t="s">
        <v>258</v>
      </c>
      <c r="F387">
        <v>20.039000000000001</v>
      </c>
      <c r="G387" t="s">
        <v>283</v>
      </c>
      <c r="H387" t="s">
        <v>55</v>
      </c>
      <c r="I387">
        <v>15101</v>
      </c>
      <c r="J387">
        <v>247663</v>
      </c>
      <c r="K387" s="8">
        <v>1</v>
      </c>
      <c r="L387" s="8">
        <v>1</v>
      </c>
      <c r="M387" s="8">
        <v>1</v>
      </c>
      <c r="N387" s="36">
        <v>1.81</v>
      </c>
      <c r="O387" s="36">
        <v>6.7629999999999999</v>
      </c>
      <c r="P387" s="36">
        <v>23.652000000000001</v>
      </c>
      <c r="Q387" s="36">
        <v>3091.6840000000002</v>
      </c>
      <c r="R387" s="37">
        <v>0</v>
      </c>
      <c r="S387" s="36">
        <v>3091.6840000000002</v>
      </c>
      <c r="T387" s="36">
        <f t="shared" ref="T387:T450" si="30">0.1*$K387*$J387*$T$1*$N387</f>
        <v>40344.302700000007</v>
      </c>
      <c r="U387" s="36">
        <f t="shared" si="28"/>
        <v>4187.3621725000012</v>
      </c>
      <c r="V387" s="36">
        <f t="shared" ref="V387:V450" si="31">0.1*$M387*$J387*$V$1*$P387</f>
        <v>5857.725276000001</v>
      </c>
      <c r="W387" s="36">
        <f t="shared" ref="W387:W450" si="32">+S387*$W$1</f>
        <v>15458.420000000002</v>
      </c>
      <c r="X387" s="36">
        <f t="shared" si="29"/>
        <v>65847.810148500008</v>
      </c>
      <c r="Y387" t="s">
        <v>2639</v>
      </c>
    </row>
    <row r="388" spans="1:25" ht="14.4" x14ac:dyDescent="0.3">
      <c r="A388">
        <v>2018</v>
      </c>
      <c r="B388">
        <v>5441760</v>
      </c>
      <c r="C388" t="s">
        <v>709</v>
      </c>
      <c r="D388" t="s">
        <v>575</v>
      </c>
      <c r="E388" t="s">
        <v>258</v>
      </c>
      <c r="F388">
        <v>20.039000000000001</v>
      </c>
      <c r="G388" t="s">
        <v>283</v>
      </c>
      <c r="H388" t="s">
        <v>55</v>
      </c>
      <c r="I388">
        <v>15101</v>
      </c>
      <c r="J388">
        <v>247663</v>
      </c>
      <c r="K388" s="8">
        <v>1</v>
      </c>
      <c r="L388" s="8">
        <v>1</v>
      </c>
      <c r="M388" s="8">
        <v>1</v>
      </c>
      <c r="N388" s="36">
        <v>0</v>
      </c>
      <c r="O388" s="36">
        <v>0</v>
      </c>
      <c r="P388" s="36">
        <v>0</v>
      </c>
      <c r="Q388" s="36">
        <v>0</v>
      </c>
      <c r="R388" s="37">
        <v>0</v>
      </c>
      <c r="S388" s="36">
        <v>0</v>
      </c>
      <c r="T388" s="36">
        <f t="shared" si="30"/>
        <v>0</v>
      </c>
      <c r="U388" s="36">
        <f t="shared" ref="U388:U451" si="33">0.1*$L388*$J388*$U$1*$O388</f>
        <v>0</v>
      </c>
      <c r="V388" s="36">
        <f t="shared" si="31"/>
        <v>0</v>
      </c>
      <c r="W388" s="36">
        <f t="shared" si="32"/>
        <v>0</v>
      </c>
      <c r="X388" s="36">
        <f t="shared" ref="X388:X451" si="34">SUM(T388:W388)</f>
        <v>0</v>
      </c>
      <c r="Y388" t="s">
        <v>2639</v>
      </c>
    </row>
    <row r="389" spans="1:25" ht="14.4" x14ac:dyDescent="0.3">
      <c r="A389">
        <v>2018</v>
      </c>
      <c r="B389">
        <v>5441760</v>
      </c>
      <c r="C389" t="s">
        <v>709</v>
      </c>
      <c r="D389" t="s">
        <v>576</v>
      </c>
      <c r="E389" t="s">
        <v>258</v>
      </c>
      <c r="F389">
        <v>20.039000000000001</v>
      </c>
      <c r="G389" t="s">
        <v>283</v>
      </c>
      <c r="H389" t="s">
        <v>55</v>
      </c>
      <c r="I389">
        <v>15101</v>
      </c>
      <c r="J389">
        <v>247663</v>
      </c>
      <c r="K389" s="8">
        <v>1</v>
      </c>
      <c r="L389" s="8">
        <v>1</v>
      </c>
      <c r="M389" s="8">
        <v>1</v>
      </c>
      <c r="N389" s="36">
        <v>1E-3</v>
      </c>
      <c r="O389" s="36">
        <v>4.0000000000000001E-3</v>
      </c>
      <c r="P389" s="36">
        <v>1.4999999999999999E-2</v>
      </c>
      <c r="Q389" s="36">
        <v>2.073</v>
      </c>
      <c r="R389" s="37">
        <v>0</v>
      </c>
      <c r="S389" s="36">
        <v>2.073</v>
      </c>
      <c r="T389" s="36">
        <f t="shared" si="30"/>
        <v>22.289670000000001</v>
      </c>
      <c r="U389" s="36">
        <f t="shared" si="33"/>
        <v>2.4766300000000006</v>
      </c>
      <c r="V389" s="36">
        <f t="shared" si="31"/>
        <v>3.7149450000000006</v>
      </c>
      <c r="W389" s="36">
        <f t="shared" si="32"/>
        <v>10.365</v>
      </c>
      <c r="X389" s="36">
        <f t="shared" si="34"/>
        <v>38.846245000000003</v>
      </c>
      <c r="Y389" t="s">
        <v>2639</v>
      </c>
    </row>
    <row r="390" spans="1:25" ht="14.4" x14ac:dyDescent="0.3">
      <c r="A390">
        <v>2018</v>
      </c>
      <c r="B390">
        <v>5441760</v>
      </c>
      <c r="C390" t="s">
        <v>709</v>
      </c>
      <c r="D390" t="s">
        <v>577</v>
      </c>
      <c r="E390" t="s">
        <v>258</v>
      </c>
      <c r="F390">
        <v>4.1539999999999999</v>
      </c>
      <c r="G390" t="s">
        <v>283</v>
      </c>
      <c r="H390" t="s">
        <v>55</v>
      </c>
      <c r="I390">
        <v>15101</v>
      </c>
      <c r="J390">
        <v>247663</v>
      </c>
      <c r="K390" s="8">
        <v>1</v>
      </c>
      <c r="L390" s="8">
        <v>1</v>
      </c>
      <c r="M390" s="8">
        <v>1</v>
      </c>
      <c r="N390" s="36">
        <v>7.5999999999999998E-2</v>
      </c>
      <c r="O390" s="36">
        <v>0.28299999999999997</v>
      </c>
      <c r="P390" s="36">
        <v>0.99199999999999999</v>
      </c>
      <c r="Q390" s="36">
        <v>129.76400000000001</v>
      </c>
      <c r="R390" s="37">
        <v>0</v>
      </c>
      <c r="S390" s="36">
        <v>129.76400000000001</v>
      </c>
      <c r="T390" s="36">
        <f t="shared" si="30"/>
        <v>1694.0149200000001</v>
      </c>
      <c r="U390" s="36">
        <f t="shared" si="33"/>
        <v>175.22157250000004</v>
      </c>
      <c r="V390" s="36">
        <f t="shared" si="31"/>
        <v>245.68169600000004</v>
      </c>
      <c r="W390" s="36">
        <f t="shared" si="32"/>
        <v>648.82000000000005</v>
      </c>
      <c r="X390" s="36">
        <f t="shared" si="34"/>
        <v>2763.7381885000004</v>
      </c>
      <c r="Y390" t="s">
        <v>2639</v>
      </c>
    </row>
    <row r="391" spans="1:25" ht="14.4" x14ac:dyDescent="0.3">
      <c r="A391">
        <v>2018</v>
      </c>
      <c r="B391">
        <v>5441760</v>
      </c>
      <c r="C391" t="s">
        <v>709</v>
      </c>
      <c r="D391" t="s">
        <v>578</v>
      </c>
      <c r="E391" t="s">
        <v>258</v>
      </c>
      <c r="F391">
        <v>3.5430000000000001</v>
      </c>
      <c r="G391" t="s">
        <v>283</v>
      </c>
      <c r="H391" t="s">
        <v>55</v>
      </c>
      <c r="I391">
        <v>15101</v>
      </c>
      <c r="J391">
        <v>247663</v>
      </c>
      <c r="K391" s="8">
        <v>1</v>
      </c>
      <c r="L391" s="8">
        <v>1</v>
      </c>
      <c r="M391" s="8">
        <v>1</v>
      </c>
      <c r="N391" s="36">
        <v>0.20200000000000001</v>
      </c>
      <c r="O391" s="36">
        <v>0.75600000000000001</v>
      </c>
      <c r="P391" s="36">
        <v>2.6459999999999999</v>
      </c>
      <c r="Q391" s="36">
        <v>345.98399999999998</v>
      </c>
      <c r="R391" s="37">
        <v>0</v>
      </c>
      <c r="S391" s="36">
        <v>345.98399999999998</v>
      </c>
      <c r="T391" s="36">
        <f t="shared" si="30"/>
        <v>4502.5133400000004</v>
      </c>
      <c r="U391" s="36">
        <f t="shared" si="33"/>
        <v>468.08307000000013</v>
      </c>
      <c r="V391" s="36">
        <f t="shared" si="31"/>
        <v>655.31629800000007</v>
      </c>
      <c r="W391" s="36">
        <f t="shared" si="32"/>
        <v>1729.9199999999998</v>
      </c>
      <c r="X391" s="36">
        <f t="shared" si="34"/>
        <v>7355.8327079999999</v>
      </c>
      <c r="Y391" t="s">
        <v>2639</v>
      </c>
    </row>
    <row r="392" spans="1:25" ht="14.4" x14ac:dyDescent="0.3">
      <c r="A392">
        <v>2018</v>
      </c>
      <c r="B392">
        <v>5443291</v>
      </c>
      <c r="C392" t="s">
        <v>628</v>
      </c>
      <c r="D392" t="s">
        <v>629</v>
      </c>
      <c r="E392" t="s">
        <v>258</v>
      </c>
      <c r="F392">
        <v>25.048999999999999</v>
      </c>
      <c r="G392" t="s">
        <v>283</v>
      </c>
      <c r="H392" t="s">
        <v>56</v>
      </c>
      <c r="I392">
        <v>1101</v>
      </c>
      <c r="J392">
        <v>201948</v>
      </c>
      <c r="K392" s="8">
        <v>1</v>
      </c>
      <c r="L392" s="8">
        <v>1</v>
      </c>
      <c r="M392" s="8">
        <v>1</v>
      </c>
      <c r="N392" s="36">
        <v>6.1779999999999999</v>
      </c>
      <c r="O392" s="36">
        <v>23.076000000000001</v>
      </c>
      <c r="P392" s="36">
        <v>80.698999999999998</v>
      </c>
      <c r="Q392" s="36">
        <v>10548.273999999999</v>
      </c>
      <c r="R392" s="37">
        <v>0</v>
      </c>
      <c r="S392" s="36">
        <v>10548.273999999999</v>
      </c>
      <c r="T392" s="36">
        <f t="shared" si="30"/>
        <v>112287.12696000002</v>
      </c>
      <c r="U392" s="36">
        <f t="shared" si="33"/>
        <v>11650.380120000003</v>
      </c>
      <c r="V392" s="36">
        <f t="shared" si="31"/>
        <v>16297.001652000003</v>
      </c>
      <c r="W392" s="36">
        <f t="shared" si="32"/>
        <v>52741.369999999995</v>
      </c>
      <c r="X392" s="36">
        <f t="shared" si="34"/>
        <v>192975.87873200001</v>
      </c>
      <c r="Y392" t="s">
        <v>2635</v>
      </c>
    </row>
    <row r="393" spans="1:25" ht="14.4" x14ac:dyDescent="0.3">
      <c r="A393">
        <v>2018</v>
      </c>
      <c r="B393">
        <v>5443291</v>
      </c>
      <c r="C393" t="s">
        <v>628</v>
      </c>
      <c r="D393" t="s">
        <v>630</v>
      </c>
      <c r="E393" t="s">
        <v>258</v>
      </c>
      <c r="F393">
        <v>25.048999999999999</v>
      </c>
      <c r="G393" t="s">
        <v>283</v>
      </c>
      <c r="H393" t="s">
        <v>56</v>
      </c>
      <c r="I393">
        <v>1101</v>
      </c>
      <c r="J393">
        <v>201948</v>
      </c>
      <c r="K393" s="8">
        <v>1</v>
      </c>
      <c r="L393" s="8">
        <v>1</v>
      </c>
      <c r="M393" s="8">
        <v>1</v>
      </c>
      <c r="N393" s="36">
        <v>0</v>
      </c>
      <c r="O393" s="36">
        <v>0</v>
      </c>
      <c r="P393" s="36">
        <v>0</v>
      </c>
      <c r="Q393" s="36">
        <v>0</v>
      </c>
      <c r="R393" s="37">
        <v>0</v>
      </c>
      <c r="S393" s="36">
        <v>0</v>
      </c>
      <c r="T393" s="36">
        <f t="shared" si="30"/>
        <v>0</v>
      </c>
      <c r="U393" s="36">
        <f t="shared" si="33"/>
        <v>0</v>
      </c>
      <c r="V393" s="36">
        <f t="shared" si="31"/>
        <v>0</v>
      </c>
      <c r="W393" s="36">
        <f t="shared" si="32"/>
        <v>0</v>
      </c>
      <c r="X393" s="36">
        <f t="shared" si="34"/>
        <v>0</v>
      </c>
      <c r="Y393" t="s">
        <v>2635</v>
      </c>
    </row>
    <row r="394" spans="1:25" ht="14.4" x14ac:dyDescent="0.3">
      <c r="A394">
        <v>2018</v>
      </c>
      <c r="B394">
        <v>5443291</v>
      </c>
      <c r="C394" t="s">
        <v>628</v>
      </c>
      <c r="D394" t="s">
        <v>631</v>
      </c>
      <c r="E394" t="s">
        <v>258</v>
      </c>
      <c r="F394">
        <v>19.428000000000001</v>
      </c>
      <c r="G394" t="s">
        <v>283</v>
      </c>
      <c r="H394" t="s">
        <v>56</v>
      </c>
      <c r="I394">
        <v>1101</v>
      </c>
      <c r="J394">
        <v>201948</v>
      </c>
      <c r="K394" s="8">
        <v>1</v>
      </c>
      <c r="L394" s="8">
        <v>1</v>
      </c>
      <c r="M394" s="8">
        <v>1</v>
      </c>
      <c r="N394" s="36">
        <v>3.3000000000000002E-2</v>
      </c>
      <c r="O394" s="36">
        <v>0.126</v>
      </c>
      <c r="P394" s="36">
        <v>0.442</v>
      </c>
      <c r="Q394" s="36">
        <v>57.786000000000001</v>
      </c>
      <c r="R394" s="37">
        <v>0</v>
      </c>
      <c r="S394" s="36">
        <v>57.786000000000001</v>
      </c>
      <c r="T394" s="36">
        <f t="shared" si="30"/>
        <v>599.78556000000015</v>
      </c>
      <c r="U394" s="36">
        <f t="shared" si="33"/>
        <v>63.613620000000019</v>
      </c>
      <c r="V394" s="36">
        <f t="shared" si="31"/>
        <v>89.261016000000012</v>
      </c>
      <c r="W394" s="36">
        <f t="shared" si="32"/>
        <v>288.93</v>
      </c>
      <c r="X394" s="36">
        <f t="shared" si="34"/>
        <v>1041.5901960000001</v>
      </c>
      <c r="Y394" t="s">
        <v>2635</v>
      </c>
    </row>
    <row r="395" spans="1:25" ht="14.4" x14ac:dyDescent="0.3">
      <c r="A395">
        <v>2018</v>
      </c>
      <c r="B395">
        <v>5443291</v>
      </c>
      <c r="C395" t="s">
        <v>628</v>
      </c>
      <c r="D395" t="s">
        <v>632</v>
      </c>
      <c r="E395" t="s">
        <v>258</v>
      </c>
      <c r="F395">
        <v>20.161000000000001</v>
      </c>
      <c r="G395" t="s">
        <v>283</v>
      </c>
      <c r="H395" t="s">
        <v>56</v>
      </c>
      <c r="I395">
        <v>1101</v>
      </c>
      <c r="J395">
        <v>201948</v>
      </c>
      <c r="K395" s="8">
        <v>1</v>
      </c>
      <c r="L395" s="8">
        <v>1</v>
      </c>
      <c r="M395" s="8">
        <v>1</v>
      </c>
      <c r="N395" s="36">
        <v>1.6</v>
      </c>
      <c r="O395" s="36">
        <v>5.9779999999999998</v>
      </c>
      <c r="P395" s="36">
        <v>20.905999999999999</v>
      </c>
      <c r="Q395" s="36">
        <v>2732.6869999999999</v>
      </c>
      <c r="R395" s="37">
        <v>0</v>
      </c>
      <c r="S395" s="36">
        <v>2732.6869999999999</v>
      </c>
      <c r="T395" s="36">
        <f t="shared" si="30"/>
        <v>29080.512000000006</v>
      </c>
      <c r="U395" s="36">
        <f t="shared" si="33"/>
        <v>3018.1128600000006</v>
      </c>
      <c r="V395" s="36">
        <f t="shared" si="31"/>
        <v>4221.9248880000005</v>
      </c>
      <c r="W395" s="36">
        <f t="shared" si="32"/>
        <v>13663.434999999999</v>
      </c>
      <c r="X395" s="36">
        <f t="shared" si="34"/>
        <v>49983.984748000003</v>
      </c>
      <c r="Y395" t="s">
        <v>2635</v>
      </c>
    </row>
    <row r="396" spans="1:25" ht="14.4" x14ac:dyDescent="0.3">
      <c r="A396">
        <v>2018</v>
      </c>
      <c r="B396">
        <v>5443291</v>
      </c>
      <c r="C396" t="s">
        <v>628</v>
      </c>
      <c r="D396" t="s">
        <v>633</v>
      </c>
      <c r="E396" t="s">
        <v>258</v>
      </c>
      <c r="F396">
        <v>5.2539999999999996</v>
      </c>
      <c r="G396" t="s">
        <v>283</v>
      </c>
      <c r="H396" t="s">
        <v>56</v>
      </c>
      <c r="I396">
        <v>1101</v>
      </c>
      <c r="J396">
        <v>201948</v>
      </c>
      <c r="K396" s="8">
        <v>1</v>
      </c>
      <c r="L396" s="8">
        <v>1</v>
      </c>
      <c r="M396" s="8">
        <v>1</v>
      </c>
      <c r="N396" s="36">
        <v>0.97</v>
      </c>
      <c r="O396" s="36">
        <v>3.6259999999999999</v>
      </c>
      <c r="P396" s="36">
        <v>12.680999999999999</v>
      </c>
      <c r="Q396" s="36">
        <v>1657.636</v>
      </c>
      <c r="R396" s="37">
        <v>0</v>
      </c>
      <c r="S396" s="36">
        <v>1657.636</v>
      </c>
      <c r="T396" s="36">
        <f t="shared" si="30"/>
        <v>17630.060400000002</v>
      </c>
      <c r="U396" s="36">
        <f t="shared" si="33"/>
        <v>1830.6586200000004</v>
      </c>
      <c r="V396" s="36">
        <f t="shared" si="31"/>
        <v>2560.9025880000004</v>
      </c>
      <c r="W396" s="36">
        <f t="shared" si="32"/>
        <v>8288.18</v>
      </c>
      <c r="X396" s="36">
        <f t="shared" si="34"/>
        <v>30309.801608000005</v>
      </c>
      <c r="Y396" t="s">
        <v>2635</v>
      </c>
    </row>
    <row r="397" spans="1:25" ht="14.4" x14ac:dyDescent="0.3">
      <c r="A397">
        <v>2018</v>
      </c>
      <c r="B397">
        <v>5443291</v>
      </c>
      <c r="C397" t="s">
        <v>628</v>
      </c>
      <c r="D397" t="s">
        <v>634</v>
      </c>
      <c r="E397" t="s">
        <v>258</v>
      </c>
      <c r="F397">
        <v>5.2539999999999996</v>
      </c>
      <c r="G397" t="s">
        <v>283</v>
      </c>
      <c r="H397" t="s">
        <v>56</v>
      </c>
      <c r="I397">
        <v>1101</v>
      </c>
      <c r="J397">
        <v>201948</v>
      </c>
      <c r="K397" s="8">
        <v>1</v>
      </c>
      <c r="L397" s="8">
        <v>1</v>
      </c>
      <c r="M397" s="8">
        <v>1</v>
      </c>
      <c r="N397" s="36">
        <v>0.44900000000000001</v>
      </c>
      <c r="O397" s="36">
        <v>1.679</v>
      </c>
      <c r="P397" s="36">
        <v>5.8719999999999999</v>
      </c>
      <c r="Q397" s="36">
        <v>767.64200000000005</v>
      </c>
      <c r="R397" s="37">
        <v>0</v>
      </c>
      <c r="S397" s="36">
        <v>767.64200000000005</v>
      </c>
      <c r="T397" s="36">
        <f t="shared" si="30"/>
        <v>8160.7186800000018</v>
      </c>
      <c r="U397" s="36">
        <f t="shared" si="33"/>
        <v>847.67673000000025</v>
      </c>
      <c r="V397" s="36">
        <f t="shared" si="31"/>
        <v>1185.8386560000001</v>
      </c>
      <c r="W397" s="36">
        <f t="shared" si="32"/>
        <v>3838.21</v>
      </c>
      <c r="X397" s="36">
        <f t="shared" si="34"/>
        <v>14032.444066000004</v>
      </c>
      <c r="Y397" t="s">
        <v>2635</v>
      </c>
    </row>
    <row r="398" spans="1:25" ht="14.4" x14ac:dyDescent="0.3">
      <c r="A398">
        <v>2018</v>
      </c>
      <c r="B398">
        <v>5453654</v>
      </c>
      <c r="C398" t="s">
        <v>656</v>
      </c>
      <c r="D398" t="s">
        <v>657</v>
      </c>
      <c r="E398" t="s">
        <v>265</v>
      </c>
      <c r="F398">
        <v>168.88399999999999</v>
      </c>
      <c r="G398" t="s">
        <v>241</v>
      </c>
      <c r="H398" t="s">
        <v>326</v>
      </c>
      <c r="I398">
        <v>5103</v>
      </c>
      <c r="J398">
        <v>52938</v>
      </c>
      <c r="K398" s="8">
        <v>1.2</v>
      </c>
      <c r="L398" s="8">
        <v>1</v>
      </c>
      <c r="M398" s="8">
        <v>1</v>
      </c>
      <c r="N398" s="36">
        <v>0.24</v>
      </c>
      <c r="O398" s="36">
        <v>2.4140000000000001</v>
      </c>
      <c r="P398" s="36">
        <v>0.15</v>
      </c>
      <c r="Q398" s="36">
        <v>7390.6469999999999</v>
      </c>
      <c r="R398" s="37">
        <v>0</v>
      </c>
      <c r="S398" s="36">
        <v>7390.6469999999999</v>
      </c>
      <c r="T398" s="36">
        <f t="shared" si="30"/>
        <v>1372.1529599999999</v>
      </c>
      <c r="U398" s="36">
        <f t="shared" si="33"/>
        <v>319.48083000000003</v>
      </c>
      <c r="V398" s="36">
        <f t="shared" si="31"/>
        <v>7.9406999999999996</v>
      </c>
      <c r="W398" s="36">
        <f t="shared" si="32"/>
        <v>36953.235000000001</v>
      </c>
      <c r="X398" s="36">
        <f t="shared" si="34"/>
        <v>38652.80949</v>
      </c>
      <c r="Y398" t="s">
        <v>61</v>
      </c>
    </row>
    <row r="399" spans="1:25" ht="14.4" x14ac:dyDescent="0.3">
      <c r="A399">
        <v>2018</v>
      </c>
      <c r="B399">
        <v>4585604</v>
      </c>
      <c r="C399" t="s">
        <v>515</v>
      </c>
      <c r="D399" t="s">
        <v>516</v>
      </c>
      <c r="E399" t="s">
        <v>258</v>
      </c>
      <c r="F399">
        <v>122.96599999999999</v>
      </c>
      <c r="G399" t="s">
        <v>241</v>
      </c>
      <c r="H399" t="s">
        <v>517</v>
      </c>
      <c r="I399">
        <v>3202</v>
      </c>
      <c r="J399">
        <v>14360</v>
      </c>
      <c r="K399" s="8">
        <v>1.2</v>
      </c>
      <c r="L399" s="8">
        <v>1</v>
      </c>
      <c r="M399" s="8">
        <v>1.2</v>
      </c>
      <c r="N399" s="36">
        <v>2.9000000000000001E-2</v>
      </c>
      <c r="O399" s="36">
        <v>3.242</v>
      </c>
      <c r="P399" s="36">
        <v>5.0000000000000001E-3</v>
      </c>
      <c r="Q399" s="36">
        <v>482.75</v>
      </c>
      <c r="R399" s="37">
        <v>0</v>
      </c>
      <c r="S399" s="36">
        <v>482.75</v>
      </c>
      <c r="T399" s="36">
        <f t="shared" si="30"/>
        <v>44.975520000000003</v>
      </c>
      <c r="U399" s="36">
        <f t="shared" si="33"/>
        <v>116.3878</v>
      </c>
      <c r="V399" s="36">
        <f t="shared" si="31"/>
        <v>8.616E-2</v>
      </c>
      <c r="W399" s="36">
        <f t="shared" si="32"/>
        <v>2413.75</v>
      </c>
      <c r="X399" s="36">
        <f t="shared" si="34"/>
        <v>2575.1994800000002</v>
      </c>
      <c r="Y399" t="s">
        <v>2637</v>
      </c>
    </row>
    <row r="400" spans="1:25" ht="14.4" x14ac:dyDescent="0.3">
      <c r="A400">
        <v>2018</v>
      </c>
      <c r="B400">
        <v>4585604</v>
      </c>
      <c r="C400" t="s">
        <v>515</v>
      </c>
      <c r="D400" t="s">
        <v>518</v>
      </c>
      <c r="E400" t="s">
        <v>258</v>
      </c>
      <c r="F400">
        <v>122.078</v>
      </c>
      <c r="G400" t="s">
        <v>241</v>
      </c>
      <c r="H400" t="s">
        <v>517</v>
      </c>
      <c r="I400">
        <v>3202</v>
      </c>
      <c r="J400">
        <v>14360</v>
      </c>
      <c r="K400" s="8">
        <v>1.2</v>
      </c>
      <c r="L400" s="8">
        <v>1</v>
      </c>
      <c r="M400" s="8">
        <v>1.2</v>
      </c>
      <c r="N400" s="36">
        <v>0.03</v>
      </c>
      <c r="O400" s="36">
        <v>3.29</v>
      </c>
      <c r="P400" s="36">
        <v>6.0000000000000001E-3</v>
      </c>
      <c r="Q400" s="36">
        <v>490.01100000000002</v>
      </c>
      <c r="R400" s="37">
        <v>0</v>
      </c>
      <c r="S400" s="36">
        <v>490.01100000000002</v>
      </c>
      <c r="T400" s="36">
        <f t="shared" si="30"/>
        <v>46.526400000000002</v>
      </c>
      <c r="U400" s="36">
        <f t="shared" si="33"/>
        <v>118.11099999999999</v>
      </c>
      <c r="V400" s="36">
        <f t="shared" si="31"/>
        <v>0.103392</v>
      </c>
      <c r="W400" s="36">
        <f t="shared" si="32"/>
        <v>2450.0550000000003</v>
      </c>
      <c r="X400" s="36">
        <f t="shared" si="34"/>
        <v>2614.7957920000003</v>
      </c>
      <c r="Y400" t="s">
        <v>2637</v>
      </c>
    </row>
    <row r="401" spans="1:25" ht="14.4" x14ac:dyDescent="0.3">
      <c r="A401">
        <v>2018</v>
      </c>
      <c r="B401">
        <v>5442119</v>
      </c>
      <c r="C401" t="s">
        <v>710</v>
      </c>
      <c r="D401" t="s">
        <v>626</v>
      </c>
      <c r="E401" t="s">
        <v>258</v>
      </c>
      <c r="F401">
        <v>121.315</v>
      </c>
      <c r="G401" t="s">
        <v>241</v>
      </c>
      <c r="H401" t="s">
        <v>517</v>
      </c>
      <c r="I401">
        <v>3202</v>
      </c>
      <c r="J401">
        <v>14360</v>
      </c>
      <c r="K401" s="8">
        <v>1.2</v>
      </c>
      <c r="L401" s="8">
        <v>1</v>
      </c>
      <c r="M401" s="8">
        <v>1.2</v>
      </c>
      <c r="N401" s="36">
        <v>8.0000000000000002E-3</v>
      </c>
      <c r="O401" s="36">
        <v>0.95099999999999996</v>
      </c>
      <c r="P401" s="36">
        <v>0.39700000000000002</v>
      </c>
      <c r="Q401" s="36">
        <v>141.69399999999999</v>
      </c>
      <c r="R401" s="37">
        <v>0</v>
      </c>
      <c r="S401" s="36">
        <v>141.69399999999999</v>
      </c>
      <c r="T401" s="36">
        <f t="shared" si="30"/>
        <v>12.40704</v>
      </c>
      <c r="U401" s="36">
        <f t="shared" si="33"/>
        <v>34.140899999999995</v>
      </c>
      <c r="V401" s="36">
        <f t="shared" si="31"/>
        <v>6.8411039999999996</v>
      </c>
      <c r="W401" s="36">
        <f t="shared" si="32"/>
        <v>708.46999999999991</v>
      </c>
      <c r="X401" s="36">
        <f t="shared" si="34"/>
        <v>761.85904399999993</v>
      </c>
      <c r="Y401" t="s">
        <v>2637</v>
      </c>
    </row>
    <row r="402" spans="1:25" ht="14.4" x14ac:dyDescent="0.3">
      <c r="A402">
        <v>2018</v>
      </c>
      <c r="B402">
        <v>5442119</v>
      </c>
      <c r="C402" t="s">
        <v>710</v>
      </c>
      <c r="D402" t="s">
        <v>627</v>
      </c>
      <c r="E402" t="s">
        <v>258</v>
      </c>
      <c r="F402">
        <v>140.26599999999999</v>
      </c>
      <c r="G402" t="s">
        <v>241</v>
      </c>
      <c r="H402" t="s">
        <v>517</v>
      </c>
      <c r="I402">
        <v>3202</v>
      </c>
      <c r="J402">
        <v>14360</v>
      </c>
      <c r="K402" s="8">
        <v>1.2</v>
      </c>
      <c r="L402" s="8">
        <v>1</v>
      </c>
      <c r="M402" s="8">
        <v>1.2</v>
      </c>
      <c r="N402" s="36">
        <v>4.0000000000000001E-3</v>
      </c>
      <c r="O402" s="36">
        <v>0.46300000000000002</v>
      </c>
      <c r="P402" s="36">
        <v>0.193</v>
      </c>
      <c r="Q402" s="36">
        <v>69.019000000000005</v>
      </c>
      <c r="R402" s="37">
        <v>0</v>
      </c>
      <c r="S402" s="36">
        <v>69.019000000000005</v>
      </c>
      <c r="T402" s="36">
        <f t="shared" si="30"/>
        <v>6.2035200000000001</v>
      </c>
      <c r="U402" s="36">
        <f t="shared" si="33"/>
        <v>16.621700000000001</v>
      </c>
      <c r="V402" s="36">
        <f t="shared" si="31"/>
        <v>3.3257759999999998</v>
      </c>
      <c r="W402" s="36">
        <f t="shared" si="32"/>
        <v>345.09500000000003</v>
      </c>
      <c r="X402" s="36">
        <f t="shared" si="34"/>
        <v>371.24599600000005</v>
      </c>
      <c r="Y402" t="s">
        <v>2637</v>
      </c>
    </row>
    <row r="403" spans="1:25" ht="14.4" x14ac:dyDescent="0.3">
      <c r="A403">
        <v>2018</v>
      </c>
      <c r="B403">
        <v>3006</v>
      </c>
      <c r="C403" t="s">
        <v>268</v>
      </c>
      <c r="D403" t="s">
        <v>269</v>
      </c>
      <c r="E403" t="s">
        <v>265</v>
      </c>
      <c r="F403">
        <v>36.656999999999996</v>
      </c>
      <c r="G403" t="s">
        <v>270</v>
      </c>
      <c r="H403" t="s">
        <v>271</v>
      </c>
      <c r="I403">
        <v>7308</v>
      </c>
      <c r="J403">
        <v>28729</v>
      </c>
      <c r="K403" s="8">
        <v>1.2</v>
      </c>
      <c r="L403" s="8">
        <v>1</v>
      </c>
      <c r="M403" s="8">
        <v>1</v>
      </c>
      <c r="N403" s="36">
        <v>9.1020000000000003</v>
      </c>
      <c r="O403" s="36">
        <v>35.606999999999999</v>
      </c>
      <c r="P403" s="36">
        <v>116.962</v>
      </c>
      <c r="Q403" s="36">
        <v>17919.195</v>
      </c>
      <c r="R403" s="37">
        <v>0</v>
      </c>
      <c r="S403" s="36">
        <v>17919.195</v>
      </c>
      <c r="T403" s="36">
        <f t="shared" si="30"/>
        <v>28241.066664000002</v>
      </c>
      <c r="U403" s="36">
        <f t="shared" si="33"/>
        <v>2557.3837575000002</v>
      </c>
      <c r="V403" s="36">
        <f t="shared" si="31"/>
        <v>3360.2012980000004</v>
      </c>
      <c r="W403" s="36">
        <f t="shared" si="32"/>
        <v>89595.975000000006</v>
      </c>
      <c r="X403" s="36">
        <f t="shared" si="34"/>
        <v>123754.62671950001</v>
      </c>
      <c r="Y403" t="s">
        <v>1088</v>
      </c>
    </row>
    <row r="404" spans="1:25" ht="14.4" x14ac:dyDescent="0.3">
      <c r="A404">
        <v>2018</v>
      </c>
      <c r="B404">
        <v>3006</v>
      </c>
      <c r="C404" t="s">
        <v>268</v>
      </c>
      <c r="D404" t="s">
        <v>272</v>
      </c>
      <c r="E404" t="s">
        <v>265</v>
      </c>
      <c r="F404">
        <v>42.765999999999998</v>
      </c>
      <c r="G404" t="s">
        <v>270</v>
      </c>
      <c r="H404" t="s">
        <v>271</v>
      </c>
      <c r="I404">
        <v>7308</v>
      </c>
      <c r="J404">
        <v>28729</v>
      </c>
      <c r="K404" s="8">
        <v>1.2</v>
      </c>
      <c r="L404" s="8">
        <v>1</v>
      </c>
      <c r="M404" s="8">
        <v>1</v>
      </c>
      <c r="N404" s="36">
        <v>1.0580000000000001</v>
      </c>
      <c r="O404" s="36">
        <v>14.068</v>
      </c>
      <c r="P404" s="36">
        <v>1.742</v>
      </c>
      <c r="Q404" s="36">
        <v>16745.136999999999</v>
      </c>
      <c r="R404" s="37">
        <v>0</v>
      </c>
      <c r="S404" s="36">
        <v>16745.136999999999</v>
      </c>
      <c r="T404" s="36">
        <f t="shared" si="30"/>
        <v>3282.6904560000003</v>
      </c>
      <c r="U404" s="36">
        <f t="shared" si="33"/>
        <v>1010.3989300000001</v>
      </c>
      <c r="V404" s="36">
        <f t="shared" si="31"/>
        <v>50.045918000000007</v>
      </c>
      <c r="W404" s="36">
        <f t="shared" si="32"/>
        <v>83725.684999999998</v>
      </c>
      <c r="X404" s="36">
        <f t="shared" si="34"/>
        <v>88068.820303999993</v>
      </c>
      <c r="Y404" t="s">
        <v>1088</v>
      </c>
    </row>
    <row r="405" spans="1:25" ht="14.4" x14ac:dyDescent="0.3">
      <c r="A405">
        <v>2018</v>
      </c>
      <c r="B405">
        <v>3006</v>
      </c>
      <c r="C405" t="s">
        <v>268</v>
      </c>
      <c r="D405" t="s">
        <v>273</v>
      </c>
      <c r="E405" t="s">
        <v>265</v>
      </c>
      <c r="F405">
        <v>29.324999999999999</v>
      </c>
      <c r="G405" t="s">
        <v>270</v>
      </c>
      <c r="H405" t="s">
        <v>271</v>
      </c>
      <c r="I405">
        <v>7308</v>
      </c>
      <c r="J405">
        <v>28729</v>
      </c>
      <c r="K405" s="8">
        <v>1.2</v>
      </c>
      <c r="L405" s="8">
        <v>1</v>
      </c>
      <c r="M405" s="8">
        <v>1</v>
      </c>
      <c r="N405" s="36">
        <v>0.37</v>
      </c>
      <c r="O405" s="36">
        <v>4.9219999999999997</v>
      </c>
      <c r="P405" s="36">
        <v>0.60899999999999999</v>
      </c>
      <c r="Q405" s="36">
        <v>5858.6530000000002</v>
      </c>
      <c r="R405" s="37">
        <v>0</v>
      </c>
      <c r="S405" s="36">
        <v>5858.6530000000002</v>
      </c>
      <c r="T405" s="36">
        <f t="shared" si="30"/>
        <v>1148.0108399999999</v>
      </c>
      <c r="U405" s="36">
        <f t="shared" si="33"/>
        <v>353.51034500000003</v>
      </c>
      <c r="V405" s="36">
        <f t="shared" si="31"/>
        <v>17.495961000000001</v>
      </c>
      <c r="W405" s="36">
        <f t="shared" si="32"/>
        <v>29293.264999999999</v>
      </c>
      <c r="X405" s="36">
        <f t="shared" si="34"/>
        <v>30812.282145999998</v>
      </c>
      <c r="Y405" t="s">
        <v>1088</v>
      </c>
    </row>
    <row r="406" spans="1:25" ht="14.4" x14ac:dyDescent="0.3">
      <c r="A406">
        <v>2018</v>
      </c>
      <c r="B406">
        <v>3006</v>
      </c>
      <c r="C406" t="s">
        <v>268</v>
      </c>
      <c r="D406" t="s">
        <v>274</v>
      </c>
      <c r="E406" t="s">
        <v>265</v>
      </c>
      <c r="F406">
        <v>12.218999999999999</v>
      </c>
      <c r="G406" t="s">
        <v>270</v>
      </c>
      <c r="H406" t="s">
        <v>271</v>
      </c>
      <c r="I406">
        <v>7308</v>
      </c>
      <c r="J406">
        <v>28729</v>
      </c>
      <c r="K406" s="8">
        <v>1.2</v>
      </c>
      <c r="L406" s="8">
        <v>1</v>
      </c>
      <c r="M406" s="8">
        <v>1</v>
      </c>
      <c r="N406" s="36">
        <v>1.615</v>
      </c>
      <c r="O406" s="36">
        <v>8.4369999999999994</v>
      </c>
      <c r="P406" s="36">
        <v>18.22</v>
      </c>
      <c r="Q406" s="36">
        <v>6309.9290000000001</v>
      </c>
      <c r="R406" s="37">
        <v>0</v>
      </c>
      <c r="S406" s="36">
        <v>6309.9290000000001</v>
      </c>
      <c r="T406" s="36">
        <f t="shared" si="30"/>
        <v>5010.9121800000003</v>
      </c>
      <c r="U406" s="36">
        <f t="shared" si="33"/>
        <v>605.9664325</v>
      </c>
      <c r="V406" s="36">
        <f t="shared" si="31"/>
        <v>523.44238000000007</v>
      </c>
      <c r="W406" s="36">
        <f t="shared" si="32"/>
        <v>31549.645</v>
      </c>
      <c r="X406" s="36">
        <f t="shared" si="34"/>
        <v>37689.965992500001</v>
      </c>
      <c r="Y406" t="s">
        <v>1088</v>
      </c>
    </row>
    <row r="407" spans="1:25" ht="14.4" x14ac:dyDescent="0.3">
      <c r="A407">
        <v>2018</v>
      </c>
      <c r="B407">
        <v>3006</v>
      </c>
      <c r="C407" t="s">
        <v>268</v>
      </c>
      <c r="D407" t="s">
        <v>275</v>
      </c>
      <c r="E407" t="s">
        <v>265</v>
      </c>
      <c r="F407">
        <v>1.784</v>
      </c>
      <c r="G407" t="s">
        <v>270</v>
      </c>
      <c r="H407" t="s">
        <v>271</v>
      </c>
      <c r="I407">
        <v>7308</v>
      </c>
      <c r="J407">
        <v>28729</v>
      </c>
      <c r="K407" s="8">
        <v>1.2</v>
      </c>
      <c r="L407" s="8">
        <v>1</v>
      </c>
      <c r="M407" s="8">
        <v>1</v>
      </c>
      <c r="N407" s="36">
        <v>0.129</v>
      </c>
      <c r="O407" s="36">
        <v>1.7270000000000001</v>
      </c>
      <c r="P407" s="36">
        <v>0.214</v>
      </c>
      <c r="Q407" s="36">
        <v>2056.41</v>
      </c>
      <c r="R407" s="37">
        <v>0</v>
      </c>
      <c r="S407" s="36">
        <v>2056.41</v>
      </c>
      <c r="T407" s="36">
        <f t="shared" si="30"/>
        <v>400.25242800000001</v>
      </c>
      <c r="U407" s="36">
        <f t="shared" si="33"/>
        <v>124.03745750000002</v>
      </c>
      <c r="V407" s="36">
        <f t="shared" si="31"/>
        <v>6.1480060000000005</v>
      </c>
      <c r="W407" s="36">
        <f t="shared" si="32"/>
        <v>10282.049999999999</v>
      </c>
      <c r="X407" s="36">
        <f t="shared" si="34"/>
        <v>10812.487891499999</v>
      </c>
      <c r="Y407" t="s">
        <v>1088</v>
      </c>
    </row>
    <row r="408" spans="1:25" ht="14.4" x14ac:dyDescent="0.3">
      <c r="A408">
        <v>2018</v>
      </c>
      <c r="B408">
        <v>3006</v>
      </c>
      <c r="C408" t="s">
        <v>268</v>
      </c>
      <c r="D408" t="s">
        <v>276</v>
      </c>
      <c r="E408" t="s">
        <v>265</v>
      </c>
      <c r="F408">
        <v>12.218999999999999</v>
      </c>
      <c r="G408" t="s">
        <v>270</v>
      </c>
      <c r="H408" t="s">
        <v>271</v>
      </c>
      <c r="I408">
        <v>7308</v>
      </c>
      <c r="J408">
        <v>28729</v>
      </c>
      <c r="K408" s="8">
        <v>1.2</v>
      </c>
      <c r="L408" s="8">
        <v>1</v>
      </c>
      <c r="M408" s="8">
        <v>1</v>
      </c>
      <c r="N408" s="36">
        <v>0.33100000000000002</v>
      </c>
      <c r="O408" s="36">
        <v>4.4089999999999998</v>
      </c>
      <c r="P408" s="36">
        <v>0.54600000000000004</v>
      </c>
      <c r="Q408" s="36">
        <v>5248.8490000000002</v>
      </c>
      <c r="R408" s="37">
        <v>0</v>
      </c>
      <c r="S408" s="36">
        <v>5248.8490000000002</v>
      </c>
      <c r="T408" s="36">
        <f t="shared" si="30"/>
        <v>1027.0042920000001</v>
      </c>
      <c r="U408" s="36">
        <f t="shared" si="33"/>
        <v>316.66540250000003</v>
      </c>
      <c r="V408" s="36">
        <f t="shared" si="31"/>
        <v>15.686034000000003</v>
      </c>
      <c r="W408" s="36">
        <f t="shared" si="32"/>
        <v>26244.245000000003</v>
      </c>
      <c r="X408" s="36">
        <f t="shared" si="34"/>
        <v>27603.600728500001</v>
      </c>
      <c r="Y408" t="s">
        <v>1088</v>
      </c>
    </row>
    <row r="409" spans="1:25" ht="14.4" x14ac:dyDescent="0.3">
      <c r="A409">
        <v>2018</v>
      </c>
      <c r="B409">
        <v>6940</v>
      </c>
      <c r="C409" t="s">
        <v>711</v>
      </c>
      <c r="D409" t="s">
        <v>336</v>
      </c>
      <c r="E409" t="s">
        <v>230</v>
      </c>
      <c r="F409">
        <v>30.14</v>
      </c>
      <c r="G409" t="s">
        <v>337</v>
      </c>
      <c r="H409" t="s">
        <v>259</v>
      </c>
      <c r="I409">
        <v>7408</v>
      </c>
      <c r="J409">
        <v>18448</v>
      </c>
      <c r="K409" s="8">
        <v>1</v>
      </c>
      <c r="L409" s="8">
        <v>1</v>
      </c>
      <c r="M409" s="8">
        <v>1</v>
      </c>
      <c r="N409" s="36">
        <v>22.561</v>
      </c>
      <c r="O409" s="36">
        <v>57.063000000000002</v>
      </c>
      <c r="P409" s="36">
        <v>3.0430000000000001</v>
      </c>
      <c r="Q409" s="36">
        <v>78370</v>
      </c>
      <c r="R409" s="37">
        <v>1</v>
      </c>
      <c r="S409" s="36">
        <v>0</v>
      </c>
      <c r="T409" s="36">
        <f t="shared" si="30"/>
        <v>37458.479520000001</v>
      </c>
      <c r="U409" s="36">
        <f t="shared" si="33"/>
        <v>2631.7455600000003</v>
      </c>
      <c r="V409" s="36">
        <f t="shared" si="31"/>
        <v>56.137264000000016</v>
      </c>
      <c r="W409" s="36">
        <f t="shared" si="32"/>
        <v>0</v>
      </c>
      <c r="X409" s="36">
        <f t="shared" si="34"/>
        <v>40146.362344000001</v>
      </c>
      <c r="Y409" t="s">
        <v>1088</v>
      </c>
    </row>
    <row r="410" spans="1:25" ht="14.4" x14ac:dyDescent="0.3">
      <c r="A410">
        <v>2018</v>
      </c>
      <c r="B410">
        <v>6940</v>
      </c>
      <c r="C410" t="s">
        <v>711</v>
      </c>
      <c r="D410" t="s">
        <v>338</v>
      </c>
      <c r="E410" t="s">
        <v>230</v>
      </c>
      <c r="F410">
        <v>57.021000000000001</v>
      </c>
      <c r="G410" t="s">
        <v>337</v>
      </c>
      <c r="H410" t="s">
        <v>259</v>
      </c>
      <c r="I410">
        <v>7408</v>
      </c>
      <c r="J410">
        <v>18448</v>
      </c>
      <c r="K410" s="8">
        <v>1</v>
      </c>
      <c r="L410" s="8">
        <v>1</v>
      </c>
      <c r="M410" s="8">
        <v>1</v>
      </c>
      <c r="N410" s="36">
        <v>22.561</v>
      </c>
      <c r="O410" s="36">
        <v>57.063000000000002</v>
      </c>
      <c r="P410" s="36">
        <v>3.0430000000000001</v>
      </c>
      <c r="Q410" s="36">
        <v>78370</v>
      </c>
      <c r="R410" s="37">
        <v>1</v>
      </c>
      <c r="S410" s="36">
        <v>0</v>
      </c>
      <c r="T410" s="36">
        <f t="shared" si="30"/>
        <v>37458.479520000001</v>
      </c>
      <c r="U410" s="36">
        <f t="shared" si="33"/>
        <v>2631.7455600000003</v>
      </c>
      <c r="V410" s="36">
        <f t="shared" si="31"/>
        <v>56.137264000000016</v>
      </c>
      <c r="W410" s="36">
        <f t="shared" si="32"/>
        <v>0</v>
      </c>
      <c r="X410" s="36">
        <f t="shared" si="34"/>
        <v>40146.362344000001</v>
      </c>
      <c r="Y410" t="s">
        <v>1088</v>
      </c>
    </row>
    <row r="411" spans="1:25" ht="14.4" x14ac:dyDescent="0.3">
      <c r="A411">
        <v>2018</v>
      </c>
      <c r="B411">
        <v>6940</v>
      </c>
      <c r="C411" t="s">
        <v>711</v>
      </c>
      <c r="D411" t="s">
        <v>339</v>
      </c>
      <c r="E411" t="s">
        <v>230</v>
      </c>
      <c r="F411">
        <v>39.558999999999997</v>
      </c>
      <c r="G411" t="s">
        <v>337</v>
      </c>
      <c r="H411" t="s">
        <v>259</v>
      </c>
      <c r="I411">
        <v>7408</v>
      </c>
      <c r="J411">
        <v>18448</v>
      </c>
      <c r="K411" s="8">
        <v>1</v>
      </c>
      <c r="L411" s="8">
        <v>1</v>
      </c>
      <c r="M411" s="8">
        <v>1</v>
      </c>
      <c r="N411" s="36">
        <v>15.792999999999999</v>
      </c>
      <c r="O411" s="36">
        <v>39.945999999999998</v>
      </c>
      <c r="P411" s="36">
        <v>2.13</v>
      </c>
      <c r="Q411" s="36">
        <v>54859</v>
      </c>
      <c r="R411" s="37">
        <v>1</v>
      </c>
      <c r="S411" s="36">
        <v>0</v>
      </c>
      <c r="T411" s="36">
        <f t="shared" si="30"/>
        <v>26221.43376</v>
      </c>
      <c r="U411" s="36">
        <f t="shared" si="33"/>
        <v>1842.30952</v>
      </c>
      <c r="V411" s="36">
        <f t="shared" si="31"/>
        <v>39.294240000000009</v>
      </c>
      <c r="W411" s="36">
        <f t="shared" si="32"/>
        <v>0</v>
      </c>
      <c r="X411" s="36">
        <f t="shared" si="34"/>
        <v>28103.037519999998</v>
      </c>
      <c r="Y411" t="s">
        <v>1088</v>
      </c>
    </row>
    <row r="412" spans="1:25" ht="14.4" x14ac:dyDescent="0.3">
      <c r="A412">
        <v>2018</v>
      </c>
      <c r="B412">
        <v>6940</v>
      </c>
      <c r="C412" t="s">
        <v>711</v>
      </c>
      <c r="D412" t="s">
        <v>340</v>
      </c>
      <c r="E412" t="s">
        <v>230</v>
      </c>
      <c r="F412">
        <v>39.558999999999997</v>
      </c>
      <c r="G412" t="s">
        <v>337</v>
      </c>
      <c r="H412" t="s">
        <v>259</v>
      </c>
      <c r="I412">
        <v>7408</v>
      </c>
      <c r="J412">
        <v>18448</v>
      </c>
      <c r="K412" s="8">
        <v>1</v>
      </c>
      <c r="L412" s="8">
        <v>1</v>
      </c>
      <c r="M412" s="8">
        <v>1</v>
      </c>
      <c r="N412" s="36">
        <v>15.792999999999999</v>
      </c>
      <c r="O412" s="36">
        <v>39.945999999999998</v>
      </c>
      <c r="P412" s="36">
        <v>2.13</v>
      </c>
      <c r="Q412" s="36">
        <v>54859</v>
      </c>
      <c r="R412" s="37">
        <v>1</v>
      </c>
      <c r="S412" s="36">
        <v>0</v>
      </c>
      <c r="T412" s="36">
        <f t="shared" si="30"/>
        <v>26221.43376</v>
      </c>
      <c r="U412" s="36">
        <f t="shared" si="33"/>
        <v>1842.30952</v>
      </c>
      <c r="V412" s="36">
        <f t="shared" si="31"/>
        <v>39.294240000000009</v>
      </c>
      <c r="W412" s="36">
        <f t="shared" si="32"/>
        <v>0</v>
      </c>
      <c r="X412" s="36">
        <f t="shared" si="34"/>
        <v>28103.037519999998</v>
      </c>
      <c r="Y412" t="s">
        <v>1088</v>
      </c>
    </row>
    <row r="413" spans="1:25" ht="14.4" x14ac:dyDescent="0.3">
      <c r="A413">
        <v>2018</v>
      </c>
      <c r="B413">
        <v>5466834</v>
      </c>
      <c r="C413" t="s">
        <v>685</v>
      </c>
      <c r="D413" t="s">
        <v>686</v>
      </c>
      <c r="E413" t="s">
        <v>258</v>
      </c>
      <c r="F413">
        <v>144.28700000000001</v>
      </c>
      <c r="G413" t="s">
        <v>241</v>
      </c>
      <c r="H413" t="s">
        <v>517</v>
      </c>
      <c r="I413">
        <v>3202</v>
      </c>
      <c r="J413">
        <v>14360</v>
      </c>
      <c r="K413" s="8">
        <v>1.2</v>
      </c>
      <c r="L413" s="8">
        <v>1</v>
      </c>
      <c r="M413" s="8">
        <v>1.2</v>
      </c>
      <c r="N413" s="36">
        <v>1.2999999999999999E-2</v>
      </c>
      <c r="O413" s="36">
        <v>7.0990000000000002</v>
      </c>
      <c r="P413" s="36">
        <v>3.4000000000000002E-2</v>
      </c>
      <c r="Q413" s="36">
        <v>848.83600000000001</v>
      </c>
      <c r="R413" s="37">
        <v>0</v>
      </c>
      <c r="S413" s="36">
        <v>848.83600000000001</v>
      </c>
      <c r="T413" s="36">
        <f t="shared" si="30"/>
        <v>20.161439999999999</v>
      </c>
      <c r="U413" s="36">
        <f t="shared" si="33"/>
        <v>254.85409999999999</v>
      </c>
      <c r="V413" s="36">
        <f t="shared" si="31"/>
        <v>0.58588799999999996</v>
      </c>
      <c r="W413" s="36">
        <f t="shared" si="32"/>
        <v>4244.18</v>
      </c>
      <c r="X413" s="36">
        <f t="shared" si="34"/>
        <v>4519.7814280000002</v>
      </c>
      <c r="Y413" t="s">
        <v>2637</v>
      </c>
    </row>
    <row r="414" spans="1:25" ht="14.4" x14ac:dyDescent="0.3">
      <c r="A414">
        <v>2018</v>
      </c>
      <c r="B414">
        <v>309729</v>
      </c>
      <c r="C414" t="s">
        <v>712</v>
      </c>
      <c r="D414" t="s">
        <v>465</v>
      </c>
      <c r="E414" t="s">
        <v>321</v>
      </c>
      <c r="F414">
        <v>952.83100000000002</v>
      </c>
      <c r="G414" t="s">
        <v>241</v>
      </c>
      <c r="H414" t="s">
        <v>704</v>
      </c>
      <c r="I414">
        <v>5105</v>
      </c>
      <c r="J414">
        <v>18842</v>
      </c>
      <c r="K414" s="8">
        <v>1.2</v>
      </c>
      <c r="L414" s="8">
        <v>1</v>
      </c>
      <c r="M414" s="8">
        <v>1.2</v>
      </c>
      <c r="N414" s="36">
        <v>108.973</v>
      </c>
      <c r="O414" s="36">
        <v>2300.3710000000001</v>
      </c>
      <c r="P414" s="36">
        <v>2276.0450000000001</v>
      </c>
      <c r="Q414" s="36">
        <v>1748094.031</v>
      </c>
      <c r="R414" s="37">
        <v>0</v>
      </c>
      <c r="S414" s="36">
        <v>1748094.031</v>
      </c>
      <c r="T414" s="36">
        <f t="shared" si="30"/>
        <v>221753.080728</v>
      </c>
      <c r="U414" s="36">
        <f t="shared" si="33"/>
        <v>108358.97595500002</v>
      </c>
      <c r="V414" s="36">
        <f t="shared" si="31"/>
        <v>51462.287867999999</v>
      </c>
      <c r="W414" s="36">
        <f t="shared" si="32"/>
        <v>8740470.1549999993</v>
      </c>
      <c r="X414" s="36">
        <f t="shared" si="34"/>
        <v>9122044.4995510001</v>
      </c>
      <c r="Y414" t="s">
        <v>61</v>
      </c>
    </row>
    <row r="415" spans="1:25" ht="14.4" x14ac:dyDescent="0.3">
      <c r="A415">
        <v>2018</v>
      </c>
      <c r="B415">
        <v>5441767</v>
      </c>
      <c r="C415" t="s">
        <v>713</v>
      </c>
      <c r="D415" t="s">
        <v>580</v>
      </c>
      <c r="E415" t="s">
        <v>258</v>
      </c>
      <c r="F415">
        <v>9.3109999999999999</v>
      </c>
      <c r="G415" t="s">
        <v>283</v>
      </c>
      <c r="H415" t="s">
        <v>56</v>
      </c>
      <c r="I415">
        <v>1101</v>
      </c>
      <c r="J415">
        <v>201948</v>
      </c>
      <c r="K415" s="8">
        <v>1</v>
      </c>
      <c r="L415" s="8">
        <v>1</v>
      </c>
      <c r="M415" s="8">
        <v>1</v>
      </c>
      <c r="N415" s="36">
        <v>0</v>
      </c>
      <c r="O415" s="36">
        <v>0</v>
      </c>
      <c r="P415" s="36">
        <v>0</v>
      </c>
      <c r="Q415" s="36">
        <v>0</v>
      </c>
      <c r="R415" s="37">
        <v>0</v>
      </c>
      <c r="S415" s="36">
        <v>0</v>
      </c>
      <c r="T415" s="36">
        <f t="shared" si="30"/>
        <v>0</v>
      </c>
      <c r="U415" s="36">
        <f t="shared" si="33"/>
        <v>0</v>
      </c>
      <c r="V415" s="36">
        <f t="shared" si="31"/>
        <v>0</v>
      </c>
      <c r="W415" s="36">
        <f t="shared" si="32"/>
        <v>0</v>
      </c>
      <c r="X415" s="36">
        <f t="shared" si="34"/>
        <v>0</v>
      </c>
      <c r="Y415" t="s">
        <v>2635</v>
      </c>
    </row>
    <row r="416" spans="1:25" ht="14.4" x14ac:dyDescent="0.3">
      <c r="A416">
        <v>2018</v>
      </c>
      <c r="B416">
        <v>5441767</v>
      </c>
      <c r="C416" t="s">
        <v>713</v>
      </c>
      <c r="D416" t="s">
        <v>581</v>
      </c>
      <c r="E416" t="s">
        <v>258</v>
      </c>
      <c r="F416">
        <v>8.1739999999999995</v>
      </c>
      <c r="G416" t="s">
        <v>283</v>
      </c>
      <c r="H416" t="s">
        <v>56</v>
      </c>
      <c r="I416">
        <v>1101</v>
      </c>
      <c r="J416">
        <v>201948</v>
      </c>
      <c r="K416" s="8">
        <v>1</v>
      </c>
      <c r="L416" s="8">
        <v>1</v>
      </c>
      <c r="M416" s="8">
        <v>1</v>
      </c>
      <c r="N416" s="36">
        <v>0</v>
      </c>
      <c r="O416" s="36">
        <v>0</v>
      </c>
      <c r="P416" s="36">
        <v>0</v>
      </c>
      <c r="Q416" s="36">
        <v>0</v>
      </c>
      <c r="R416" s="37">
        <v>0</v>
      </c>
      <c r="S416" s="36">
        <v>0</v>
      </c>
      <c r="T416" s="36">
        <f t="shared" si="30"/>
        <v>0</v>
      </c>
      <c r="U416" s="36">
        <f t="shared" si="33"/>
        <v>0</v>
      </c>
      <c r="V416" s="36">
        <f t="shared" si="31"/>
        <v>0</v>
      </c>
      <c r="W416" s="36">
        <f t="shared" si="32"/>
        <v>0</v>
      </c>
      <c r="X416" s="36">
        <f t="shared" si="34"/>
        <v>0</v>
      </c>
      <c r="Y416" t="s">
        <v>2635</v>
      </c>
    </row>
    <row r="417" spans="1:25" ht="14.4" x14ac:dyDescent="0.3">
      <c r="A417">
        <v>2018</v>
      </c>
      <c r="B417">
        <v>5441767</v>
      </c>
      <c r="C417" t="s">
        <v>713</v>
      </c>
      <c r="D417" t="s">
        <v>582</v>
      </c>
      <c r="E417" t="s">
        <v>258</v>
      </c>
      <c r="F417">
        <v>8.1129999999999995</v>
      </c>
      <c r="G417" t="s">
        <v>283</v>
      </c>
      <c r="H417" t="s">
        <v>56</v>
      </c>
      <c r="I417">
        <v>1101</v>
      </c>
      <c r="J417">
        <v>201948</v>
      </c>
      <c r="K417" s="8">
        <v>1</v>
      </c>
      <c r="L417" s="8">
        <v>1</v>
      </c>
      <c r="M417" s="8">
        <v>1</v>
      </c>
      <c r="N417" s="36">
        <v>2.9000000000000001E-2</v>
      </c>
      <c r="O417" s="36">
        <v>0.108</v>
      </c>
      <c r="P417" s="36">
        <v>0.38</v>
      </c>
      <c r="Q417" s="36">
        <v>49.749000000000002</v>
      </c>
      <c r="R417" s="37">
        <v>0</v>
      </c>
      <c r="S417" s="36">
        <v>49.749000000000002</v>
      </c>
      <c r="T417" s="36">
        <f t="shared" si="30"/>
        <v>527.08428000000015</v>
      </c>
      <c r="U417" s="36">
        <f t="shared" si="33"/>
        <v>54.525960000000012</v>
      </c>
      <c r="V417" s="36">
        <f t="shared" si="31"/>
        <v>76.740240000000014</v>
      </c>
      <c r="W417" s="36">
        <f t="shared" si="32"/>
        <v>248.745</v>
      </c>
      <c r="X417" s="36">
        <f t="shared" si="34"/>
        <v>907.09548000000018</v>
      </c>
      <c r="Y417" t="s">
        <v>2635</v>
      </c>
    </row>
    <row r="418" spans="1:25" ht="14.4" x14ac:dyDescent="0.3">
      <c r="A418">
        <v>2018</v>
      </c>
      <c r="B418">
        <v>5441767</v>
      </c>
      <c r="C418" t="s">
        <v>713</v>
      </c>
      <c r="D418" t="s">
        <v>583</v>
      </c>
      <c r="E418" t="s">
        <v>258</v>
      </c>
      <c r="F418">
        <v>8.6020000000000003</v>
      </c>
      <c r="G418" t="s">
        <v>283</v>
      </c>
      <c r="H418" t="s">
        <v>56</v>
      </c>
      <c r="I418">
        <v>1101</v>
      </c>
      <c r="J418">
        <v>201948</v>
      </c>
      <c r="K418" s="8">
        <v>1</v>
      </c>
      <c r="L418" s="8">
        <v>1</v>
      </c>
      <c r="M418" s="8">
        <v>1</v>
      </c>
      <c r="N418" s="36">
        <v>0</v>
      </c>
      <c r="O418" s="36">
        <v>0</v>
      </c>
      <c r="P418" s="36">
        <v>0</v>
      </c>
      <c r="Q418" s="36">
        <v>0</v>
      </c>
      <c r="R418" s="37">
        <v>0</v>
      </c>
      <c r="S418" s="36">
        <v>0</v>
      </c>
      <c r="T418" s="36">
        <f t="shared" si="30"/>
        <v>0</v>
      </c>
      <c r="U418" s="36">
        <f t="shared" si="33"/>
        <v>0</v>
      </c>
      <c r="V418" s="36">
        <f t="shared" si="31"/>
        <v>0</v>
      </c>
      <c r="W418" s="36">
        <f t="shared" si="32"/>
        <v>0</v>
      </c>
      <c r="X418" s="36">
        <f t="shared" si="34"/>
        <v>0</v>
      </c>
      <c r="Y418" t="s">
        <v>2635</v>
      </c>
    </row>
    <row r="419" spans="1:25" ht="14.4" x14ac:dyDescent="0.3">
      <c r="A419">
        <v>2018</v>
      </c>
      <c r="B419">
        <v>5441767</v>
      </c>
      <c r="C419" t="s">
        <v>713</v>
      </c>
      <c r="D419" t="s">
        <v>584</v>
      </c>
      <c r="E419" t="s">
        <v>258</v>
      </c>
      <c r="F419">
        <v>9.3109999999999999</v>
      </c>
      <c r="G419" t="s">
        <v>283</v>
      </c>
      <c r="H419" t="s">
        <v>56</v>
      </c>
      <c r="I419">
        <v>1101</v>
      </c>
      <c r="J419">
        <v>201948</v>
      </c>
      <c r="K419" s="8">
        <v>1</v>
      </c>
      <c r="L419" s="8">
        <v>1</v>
      </c>
      <c r="M419" s="8">
        <v>1</v>
      </c>
      <c r="N419" s="36">
        <v>0</v>
      </c>
      <c r="O419" s="36">
        <v>0</v>
      </c>
      <c r="P419" s="36">
        <v>0</v>
      </c>
      <c r="Q419" s="36">
        <v>0</v>
      </c>
      <c r="R419" s="37">
        <v>0</v>
      </c>
      <c r="S419" s="36">
        <v>0</v>
      </c>
      <c r="T419" s="36">
        <f t="shared" si="30"/>
        <v>0</v>
      </c>
      <c r="U419" s="36">
        <f t="shared" si="33"/>
        <v>0</v>
      </c>
      <c r="V419" s="36">
        <f t="shared" si="31"/>
        <v>0</v>
      </c>
      <c r="W419" s="36">
        <f t="shared" si="32"/>
        <v>0</v>
      </c>
      <c r="X419" s="36">
        <f t="shared" si="34"/>
        <v>0</v>
      </c>
      <c r="Y419" t="s">
        <v>2635</v>
      </c>
    </row>
    <row r="420" spans="1:25" ht="14.4" x14ac:dyDescent="0.3">
      <c r="A420">
        <v>2018</v>
      </c>
      <c r="B420">
        <v>5441767</v>
      </c>
      <c r="C420" t="s">
        <v>713</v>
      </c>
      <c r="D420" t="s">
        <v>585</v>
      </c>
      <c r="E420" t="s">
        <v>258</v>
      </c>
      <c r="F420">
        <v>9.3109999999999999</v>
      </c>
      <c r="G420" t="s">
        <v>283</v>
      </c>
      <c r="H420" t="s">
        <v>56</v>
      </c>
      <c r="I420">
        <v>1101</v>
      </c>
      <c r="J420">
        <v>201948</v>
      </c>
      <c r="K420" s="8">
        <v>1</v>
      </c>
      <c r="L420" s="8">
        <v>1</v>
      </c>
      <c r="M420" s="8">
        <v>1</v>
      </c>
      <c r="N420" s="36">
        <v>0</v>
      </c>
      <c r="O420" s="36">
        <v>0</v>
      </c>
      <c r="P420" s="36">
        <v>0</v>
      </c>
      <c r="Q420" s="36">
        <v>0</v>
      </c>
      <c r="R420" s="37">
        <v>0</v>
      </c>
      <c r="S420" s="36">
        <v>0</v>
      </c>
      <c r="T420" s="36">
        <f t="shared" si="30"/>
        <v>0</v>
      </c>
      <c r="U420" s="36">
        <f t="shared" si="33"/>
        <v>0</v>
      </c>
      <c r="V420" s="36">
        <f t="shared" si="31"/>
        <v>0</v>
      </c>
      <c r="W420" s="36">
        <f t="shared" si="32"/>
        <v>0</v>
      </c>
      <c r="X420" s="36">
        <f t="shared" si="34"/>
        <v>0</v>
      </c>
      <c r="Y420" t="s">
        <v>2635</v>
      </c>
    </row>
    <row r="421" spans="1:25" ht="14.4" x14ac:dyDescent="0.3">
      <c r="A421">
        <v>2018</v>
      </c>
      <c r="B421">
        <v>5441767</v>
      </c>
      <c r="C421" t="s">
        <v>713</v>
      </c>
      <c r="D421" t="s">
        <v>586</v>
      </c>
      <c r="E421" t="s">
        <v>258</v>
      </c>
      <c r="F421">
        <v>10.753</v>
      </c>
      <c r="G421" t="s">
        <v>283</v>
      </c>
      <c r="H421" t="s">
        <v>56</v>
      </c>
      <c r="I421">
        <v>1101</v>
      </c>
      <c r="J421">
        <v>201948</v>
      </c>
      <c r="K421" s="8">
        <v>1</v>
      </c>
      <c r="L421" s="8">
        <v>1</v>
      </c>
      <c r="M421" s="8">
        <v>1</v>
      </c>
      <c r="N421" s="36">
        <v>0</v>
      </c>
      <c r="O421" s="36">
        <v>0</v>
      </c>
      <c r="P421" s="36">
        <v>0</v>
      </c>
      <c r="Q421" s="36">
        <v>0</v>
      </c>
      <c r="R421" s="37">
        <v>0</v>
      </c>
      <c r="S421" s="36">
        <v>0</v>
      </c>
      <c r="T421" s="36">
        <f t="shared" si="30"/>
        <v>0</v>
      </c>
      <c r="U421" s="36">
        <f t="shared" si="33"/>
        <v>0</v>
      </c>
      <c r="V421" s="36">
        <f t="shared" si="31"/>
        <v>0</v>
      </c>
      <c r="W421" s="36">
        <f t="shared" si="32"/>
        <v>0</v>
      </c>
      <c r="X421" s="36">
        <f t="shared" si="34"/>
        <v>0</v>
      </c>
      <c r="Y421" t="s">
        <v>2635</v>
      </c>
    </row>
    <row r="422" spans="1:25" ht="14.4" x14ac:dyDescent="0.3">
      <c r="A422">
        <v>2018</v>
      </c>
      <c r="B422">
        <v>5441767</v>
      </c>
      <c r="C422" t="s">
        <v>713</v>
      </c>
      <c r="D422" t="s">
        <v>587</v>
      </c>
      <c r="E422" t="s">
        <v>258</v>
      </c>
      <c r="F422">
        <v>10.532999999999999</v>
      </c>
      <c r="G422" t="s">
        <v>283</v>
      </c>
      <c r="H422" t="s">
        <v>56</v>
      </c>
      <c r="I422">
        <v>1101</v>
      </c>
      <c r="J422">
        <v>201948</v>
      </c>
      <c r="K422" s="8">
        <v>1</v>
      </c>
      <c r="L422" s="8">
        <v>1</v>
      </c>
      <c r="M422" s="8">
        <v>1</v>
      </c>
      <c r="N422" s="36">
        <v>0</v>
      </c>
      <c r="O422" s="36">
        <v>0</v>
      </c>
      <c r="P422" s="36">
        <v>0</v>
      </c>
      <c r="Q422" s="36">
        <v>0</v>
      </c>
      <c r="R422" s="37">
        <v>0</v>
      </c>
      <c r="S422" s="36">
        <v>0</v>
      </c>
      <c r="T422" s="36">
        <f t="shared" si="30"/>
        <v>0</v>
      </c>
      <c r="U422" s="36">
        <f t="shared" si="33"/>
        <v>0</v>
      </c>
      <c r="V422" s="36">
        <f t="shared" si="31"/>
        <v>0</v>
      </c>
      <c r="W422" s="36">
        <f t="shared" si="32"/>
        <v>0</v>
      </c>
      <c r="X422" s="36">
        <f t="shared" si="34"/>
        <v>0</v>
      </c>
      <c r="Y422" t="s">
        <v>2635</v>
      </c>
    </row>
    <row r="423" spans="1:25" ht="14.4" x14ac:dyDescent="0.3">
      <c r="A423">
        <v>2018</v>
      </c>
      <c r="B423">
        <v>5441767</v>
      </c>
      <c r="C423" t="s">
        <v>713</v>
      </c>
      <c r="D423" t="s">
        <v>588</v>
      </c>
      <c r="E423" t="s">
        <v>258</v>
      </c>
      <c r="F423">
        <v>36.338999999999999</v>
      </c>
      <c r="G423" t="s">
        <v>283</v>
      </c>
      <c r="H423" t="s">
        <v>56</v>
      </c>
      <c r="I423">
        <v>1101</v>
      </c>
      <c r="J423">
        <v>201948</v>
      </c>
      <c r="K423" s="8">
        <v>1</v>
      </c>
      <c r="L423" s="8">
        <v>1</v>
      </c>
      <c r="M423" s="8">
        <v>1</v>
      </c>
      <c r="N423" s="36">
        <v>9.1999999999999998E-2</v>
      </c>
      <c r="O423" s="36">
        <v>0.34599999999999997</v>
      </c>
      <c r="P423" s="36">
        <v>1.212</v>
      </c>
      <c r="Q423" s="36">
        <v>158.517</v>
      </c>
      <c r="R423" s="37">
        <v>0</v>
      </c>
      <c r="S423" s="36">
        <v>158.517</v>
      </c>
      <c r="T423" s="36">
        <f t="shared" si="30"/>
        <v>1672.1294400000004</v>
      </c>
      <c r="U423" s="36">
        <f t="shared" si="33"/>
        <v>174.68502000000004</v>
      </c>
      <c r="V423" s="36">
        <f t="shared" si="31"/>
        <v>244.76097600000003</v>
      </c>
      <c r="W423" s="36">
        <f t="shared" si="32"/>
        <v>792.58500000000004</v>
      </c>
      <c r="X423" s="36">
        <f t="shared" si="34"/>
        <v>2884.1604360000006</v>
      </c>
      <c r="Y423" t="s">
        <v>2635</v>
      </c>
    </row>
    <row r="424" spans="1:25" ht="14.4" x14ac:dyDescent="0.3">
      <c r="A424">
        <v>2018</v>
      </c>
      <c r="B424">
        <v>5441767</v>
      </c>
      <c r="C424" t="s">
        <v>713</v>
      </c>
      <c r="D424" t="s">
        <v>589</v>
      </c>
      <c r="E424" t="s">
        <v>258</v>
      </c>
      <c r="F424">
        <v>18.169</v>
      </c>
      <c r="G424" t="s">
        <v>283</v>
      </c>
      <c r="H424" t="s">
        <v>56</v>
      </c>
      <c r="I424">
        <v>1101</v>
      </c>
      <c r="J424">
        <v>201948</v>
      </c>
      <c r="K424" s="8">
        <v>1</v>
      </c>
      <c r="L424" s="8">
        <v>1</v>
      </c>
      <c r="M424" s="8">
        <v>1</v>
      </c>
      <c r="N424" s="36">
        <v>9.6000000000000002E-2</v>
      </c>
      <c r="O424" s="36">
        <v>0.35899999999999999</v>
      </c>
      <c r="P424" s="36">
        <v>1.2569999999999999</v>
      </c>
      <c r="Q424" s="36">
        <v>164.38800000000001</v>
      </c>
      <c r="R424" s="37">
        <v>0</v>
      </c>
      <c r="S424" s="36">
        <v>164.38800000000001</v>
      </c>
      <c r="T424" s="36">
        <f t="shared" si="30"/>
        <v>1744.8307200000004</v>
      </c>
      <c r="U424" s="36">
        <f t="shared" si="33"/>
        <v>181.24833000000004</v>
      </c>
      <c r="V424" s="36">
        <f t="shared" si="31"/>
        <v>253.84863600000003</v>
      </c>
      <c r="W424" s="36">
        <f t="shared" si="32"/>
        <v>821.94</v>
      </c>
      <c r="X424" s="36">
        <f t="shared" si="34"/>
        <v>3001.8676860000005</v>
      </c>
      <c r="Y424" t="s">
        <v>2635</v>
      </c>
    </row>
    <row r="425" spans="1:25" ht="14.4" x14ac:dyDescent="0.3">
      <c r="A425">
        <v>2018</v>
      </c>
      <c r="B425">
        <v>5452311</v>
      </c>
      <c r="C425" t="s">
        <v>714</v>
      </c>
      <c r="D425" t="s">
        <v>647</v>
      </c>
      <c r="E425" t="s">
        <v>265</v>
      </c>
      <c r="F425">
        <v>44.93</v>
      </c>
      <c r="G425" t="s">
        <v>270</v>
      </c>
      <c r="H425" t="s">
        <v>648</v>
      </c>
      <c r="I425">
        <v>13401</v>
      </c>
      <c r="J425">
        <v>306505</v>
      </c>
      <c r="K425" s="8">
        <v>1.2</v>
      </c>
      <c r="L425" s="8">
        <v>1.1000000000000001</v>
      </c>
      <c r="M425" s="8">
        <v>1</v>
      </c>
      <c r="N425" s="36">
        <v>0.38800000000000001</v>
      </c>
      <c r="O425" s="36">
        <v>8.7929999999999993</v>
      </c>
      <c r="P425" s="36">
        <v>1E-3</v>
      </c>
      <c r="Q425" s="36">
        <v>16770.026999999998</v>
      </c>
      <c r="R425" s="37">
        <v>0</v>
      </c>
      <c r="S425" s="36">
        <v>16770.026999999998</v>
      </c>
      <c r="T425" s="36">
        <f t="shared" si="30"/>
        <v>12843.785520000001</v>
      </c>
      <c r="U425" s="36">
        <f t="shared" si="33"/>
        <v>7411.5207787500003</v>
      </c>
      <c r="V425" s="36">
        <f t="shared" si="31"/>
        <v>0.30650500000000003</v>
      </c>
      <c r="W425" s="36">
        <f t="shared" si="32"/>
        <v>83850.134999999995</v>
      </c>
      <c r="X425" s="36">
        <f t="shared" si="34"/>
        <v>104105.74780375</v>
      </c>
      <c r="Y425" t="s">
        <v>2634</v>
      </c>
    </row>
    <row r="426" spans="1:25" ht="14.4" x14ac:dyDescent="0.3">
      <c r="A426">
        <v>2018</v>
      </c>
      <c r="B426">
        <v>5452311</v>
      </c>
      <c r="C426" t="s">
        <v>714</v>
      </c>
      <c r="D426" t="s">
        <v>649</v>
      </c>
      <c r="E426" t="s">
        <v>265</v>
      </c>
      <c r="F426">
        <v>39.156999999999996</v>
      </c>
      <c r="G426" t="s">
        <v>270</v>
      </c>
      <c r="H426" t="s">
        <v>648</v>
      </c>
      <c r="I426">
        <v>13401</v>
      </c>
      <c r="J426">
        <v>306505</v>
      </c>
      <c r="K426" s="8">
        <v>1.2</v>
      </c>
      <c r="L426" s="8">
        <v>1.1000000000000001</v>
      </c>
      <c r="M426" s="8">
        <v>1</v>
      </c>
      <c r="N426" s="36">
        <v>0.09</v>
      </c>
      <c r="O426" s="36">
        <v>5.3259999999999996</v>
      </c>
      <c r="P426" s="36">
        <v>0.114</v>
      </c>
      <c r="Q426" s="36">
        <v>6480.7129999999997</v>
      </c>
      <c r="R426" s="37">
        <v>0</v>
      </c>
      <c r="S426" s="36">
        <v>6480.7129999999997</v>
      </c>
      <c r="T426" s="36">
        <f t="shared" si="30"/>
        <v>2979.2285999999999</v>
      </c>
      <c r="U426" s="36">
        <f t="shared" si="33"/>
        <v>4489.2254825</v>
      </c>
      <c r="V426" s="36">
        <f t="shared" si="31"/>
        <v>34.941569999999999</v>
      </c>
      <c r="W426" s="36">
        <f t="shared" si="32"/>
        <v>32403.564999999999</v>
      </c>
      <c r="X426" s="36">
        <f t="shared" si="34"/>
        <v>39906.960652499998</v>
      </c>
      <c r="Y426" t="s">
        <v>2634</v>
      </c>
    </row>
    <row r="427" spans="1:25" ht="14.4" x14ac:dyDescent="0.3">
      <c r="A427">
        <v>2018</v>
      </c>
      <c r="B427">
        <v>5441884</v>
      </c>
      <c r="C427" t="s">
        <v>715</v>
      </c>
      <c r="D427" t="s">
        <v>613</v>
      </c>
      <c r="E427" t="s">
        <v>265</v>
      </c>
      <c r="F427">
        <v>46.817</v>
      </c>
      <c r="G427" t="s">
        <v>608</v>
      </c>
      <c r="H427" t="s">
        <v>73</v>
      </c>
      <c r="I427">
        <v>12101</v>
      </c>
      <c r="J427">
        <v>129702</v>
      </c>
      <c r="K427" s="8">
        <v>1</v>
      </c>
      <c r="L427" s="8">
        <v>1</v>
      </c>
      <c r="M427" s="8">
        <v>1</v>
      </c>
      <c r="N427" s="36">
        <v>2.3420000000000001</v>
      </c>
      <c r="O427" s="36">
        <v>31.135999999999999</v>
      </c>
      <c r="P427" s="36">
        <v>3.8570000000000002</v>
      </c>
      <c r="Q427" s="36">
        <v>37060.934000000001</v>
      </c>
      <c r="R427" s="37">
        <v>0</v>
      </c>
      <c r="S427" s="36">
        <v>37060.934000000001</v>
      </c>
      <c r="T427" s="36">
        <f t="shared" si="30"/>
        <v>27338.58756</v>
      </c>
      <c r="U427" s="36">
        <f t="shared" si="33"/>
        <v>10096.003680000002</v>
      </c>
      <c r="V427" s="36">
        <f t="shared" si="31"/>
        <v>500.26061400000003</v>
      </c>
      <c r="W427" s="36">
        <f t="shared" si="32"/>
        <v>185304.67</v>
      </c>
      <c r="X427" s="36">
        <f t="shared" si="34"/>
        <v>223239.52185400002</v>
      </c>
      <c r="Y427" t="s">
        <v>2640</v>
      </c>
    </row>
    <row r="428" spans="1:25" ht="14.4" x14ac:dyDescent="0.3">
      <c r="A428">
        <v>2018</v>
      </c>
      <c r="B428">
        <v>5441884</v>
      </c>
      <c r="C428" t="s">
        <v>715</v>
      </c>
      <c r="D428" t="s">
        <v>614</v>
      </c>
      <c r="E428" t="s">
        <v>265</v>
      </c>
      <c r="F428">
        <v>46.43</v>
      </c>
      <c r="G428" t="s">
        <v>608</v>
      </c>
      <c r="H428" t="s">
        <v>73</v>
      </c>
      <c r="I428">
        <v>12101</v>
      </c>
      <c r="J428">
        <v>129702</v>
      </c>
      <c r="K428" s="8">
        <v>1</v>
      </c>
      <c r="L428" s="8">
        <v>1</v>
      </c>
      <c r="M428" s="8">
        <v>1</v>
      </c>
      <c r="N428" s="36">
        <v>2.706</v>
      </c>
      <c r="O428" s="36">
        <v>35.978999999999999</v>
      </c>
      <c r="P428" s="36">
        <v>4.4569999999999999</v>
      </c>
      <c r="Q428" s="36">
        <v>42825.205999999998</v>
      </c>
      <c r="R428" s="37">
        <v>0</v>
      </c>
      <c r="S428" s="36">
        <v>42825.205999999998</v>
      </c>
      <c r="T428" s="36">
        <f t="shared" si="30"/>
        <v>31587.625080000002</v>
      </c>
      <c r="U428" s="36">
        <f t="shared" si="33"/>
        <v>11666.370645000001</v>
      </c>
      <c r="V428" s="36">
        <f t="shared" si="31"/>
        <v>578.08181400000001</v>
      </c>
      <c r="W428" s="36">
        <f t="shared" si="32"/>
        <v>214126.03</v>
      </c>
      <c r="X428" s="36">
        <f t="shared" si="34"/>
        <v>257958.10753899999</v>
      </c>
      <c r="Y428" t="s">
        <v>2640</v>
      </c>
    </row>
    <row r="429" spans="1:25" ht="14.4" x14ac:dyDescent="0.3">
      <c r="A429">
        <v>2018</v>
      </c>
      <c r="B429">
        <v>5441884</v>
      </c>
      <c r="C429" t="s">
        <v>715</v>
      </c>
      <c r="D429" t="s">
        <v>615</v>
      </c>
      <c r="E429" t="s">
        <v>265</v>
      </c>
      <c r="F429">
        <v>19.256</v>
      </c>
      <c r="G429" t="s">
        <v>608</v>
      </c>
      <c r="H429" t="s">
        <v>73</v>
      </c>
      <c r="I429">
        <v>12101</v>
      </c>
      <c r="J429">
        <v>129702</v>
      </c>
      <c r="K429" s="8">
        <v>1</v>
      </c>
      <c r="L429" s="8">
        <v>1</v>
      </c>
      <c r="M429" s="8">
        <v>1</v>
      </c>
      <c r="N429" s="36">
        <v>1.1240000000000001</v>
      </c>
      <c r="O429" s="36">
        <v>54.594999999999999</v>
      </c>
      <c r="P429" s="36">
        <v>2.218</v>
      </c>
      <c r="Q429" s="36">
        <v>18811.782999999999</v>
      </c>
      <c r="R429" s="37">
        <v>0</v>
      </c>
      <c r="S429" s="36">
        <v>18811.782999999999</v>
      </c>
      <c r="T429" s="36">
        <f t="shared" si="30"/>
        <v>13120.654320000001</v>
      </c>
      <c r="U429" s="36">
        <f t="shared" si="33"/>
        <v>17702.701725000003</v>
      </c>
      <c r="V429" s="36">
        <f t="shared" si="31"/>
        <v>287.679036</v>
      </c>
      <c r="W429" s="36">
        <f t="shared" si="32"/>
        <v>94058.914999999994</v>
      </c>
      <c r="X429" s="36">
        <f t="shared" si="34"/>
        <v>125169.950081</v>
      </c>
      <c r="Y429" t="s">
        <v>2640</v>
      </c>
    </row>
    <row r="430" spans="1:25" ht="14.4" x14ac:dyDescent="0.3">
      <c r="A430">
        <v>2018</v>
      </c>
      <c r="B430">
        <v>5441884</v>
      </c>
      <c r="C430" t="s">
        <v>715</v>
      </c>
      <c r="D430" t="s">
        <v>716</v>
      </c>
      <c r="E430" t="s">
        <v>265</v>
      </c>
      <c r="F430">
        <v>67.024000000000001</v>
      </c>
      <c r="G430" t="s">
        <v>608</v>
      </c>
      <c r="H430" t="s">
        <v>73</v>
      </c>
      <c r="I430">
        <v>12101</v>
      </c>
      <c r="J430">
        <v>129702</v>
      </c>
      <c r="K430" s="8">
        <v>1</v>
      </c>
      <c r="L430" s="8">
        <v>1</v>
      </c>
      <c r="M430" s="8">
        <v>1</v>
      </c>
      <c r="N430" s="36">
        <v>1.0680000000000001</v>
      </c>
      <c r="O430" s="36">
        <v>14.21</v>
      </c>
      <c r="P430" s="36">
        <v>1.76</v>
      </c>
      <c r="Q430" s="36">
        <v>16914.27</v>
      </c>
      <c r="R430" s="37">
        <v>0</v>
      </c>
      <c r="S430" s="36">
        <v>16914.27</v>
      </c>
      <c r="T430" s="36">
        <f t="shared" si="30"/>
        <v>12466.956240000001</v>
      </c>
      <c r="U430" s="36">
        <f t="shared" si="33"/>
        <v>4607.6635500000011</v>
      </c>
      <c r="V430" s="36">
        <f t="shared" si="31"/>
        <v>228.27552</v>
      </c>
      <c r="W430" s="36">
        <f t="shared" si="32"/>
        <v>84571.35</v>
      </c>
      <c r="X430" s="36">
        <f t="shared" si="34"/>
        <v>101874.24531000001</v>
      </c>
      <c r="Y430" t="s">
        <v>2640</v>
      </c>
    </row>
    <row r="431" spans="1:25" ht="14.4" x14ac:dyDescent="0.3">
      <c r="A431">
        <v>2018</v>
      </c>
      <c r="B431">
        <v>5441884</v>
      </c>
      <c r="C431" t="s">
        <v>715</v>
      </c>
      <c r="D431" t="s">
        <v>717</v>
      </c>
      <c r="E431" t="s">
        <v>265</v>
      </c>
      <c r="F431">
        <v>130.369</v>
      </c>
      <c r="G431" t="s">
        <v>608</v>
      </c>
      <c r="H431" t="s">
        <v>73</v>
      </c>
      <c r="I431">
        <v>12101</v>
      </c>
      <c r="J431">
        <v>129702</v>
      </c>
      <c r="K431" s="8">
        <v>1</v>
      </c>
      <c r="L431" s="8">
        <v>1</v>
      </c>
      <c r="M431" s="8">
        <v>1</v>
      </c>
      <c r="N431" s="36">
        <v>2.17</v>
      </c>
      <c r="O431" s="36">
        <v>28.86</v>
      </c>
      <c r="P431" s="36">
        <v>3.5750000000000002</v>
      </c>
      <c r="Q431" s="36">
        <v>34351.472000000002</v>
      </c>
      <c r="R431" s="37">
        <v>0</v>
      </c>
      <c r="S431" s="36">
        <v>34351.472000000002</v>
      </c>
      <c r="T431" s="36">
        <f t="shared" si="30"/>
        <v>25330.800599999999</v>
      </c>
      <c r="U431" s="36">
        <f t="shared" si="33"/>
        <v>9357.9993000000013</v>
      </c>
      <c r="V431" s="36">
        <f t="shared" si="31"/>
        <v>463.68465000000003</v>
      </c>
      <c r="W431" s="36">
        <f t="shared" si="32"/>
        <v>171757.36000000002</v>
      </c>
      <c r="X431" s="36">
        <f t="shared" si="34"/>
        <v>206909.84455000001</v>
      </c>
      <c r="Y431" t="s">
        <v>2640</v>
      </c>
    </row>
    <row r="432" spans="1:25" ht="14.4" x14ac:dyDescent="0.3">
      <c r="A432">
        <v>2018</v>
      </c>
      <c r="B432">
        <v>6638</v>
      </c>
      <c r="C432" t="s">
        <v>314</v>
      </c>
      <c r="D432" t="s">
        <v>315</v>
      </c>
      <c r="E432" t="s">
        <v>316</v>
      </c>
      <c r="F432">
        <v>344.52699999999999</v>
      </c>
      <c r="G432" t="s">
        <v>241</v>
      </c>
      <c r="H432" t="s">
        <v>317</v>
      </c>
      <c r="I432">
        <v>3304</v>
      </c>
      <c r="J432">
        <v>10768</v>
      </c>
      <c r="K432" s="8">
        <v>1.1000000000000001</v>
      </c>
      <c r="L432" s="8">
        <v>1</v>
      </c>
      <c r="M432" s="8">
        <v>1</v>
      </c>
      <c r="N432" s="36">
        <v>56.968000000000004</v>
      </c>
      <c r="O432" s="36">
        <v>2330.7249999999999</v>
      </c>
      <c r="P432" s="36">
        <v>2167.2809999999999</v>
      </c>
      <c r="Q432" s="36">
        <v>1804650.8430000001</v>
      </c>
      <c r="R432" s="37">
        <v>0</v>
      </c>
      <c r="S432" s="36">
        <v>1804650.8430000001</v>
      </c>
      <c r="T432" s="36">
        <f t="shared" si="30"/>
        <v>60729.710976000009</v>
      </c>
      <c r="U432" s="36">
        <f t="shared" si="33"/>
        <v>62743.116999999998</v>
      </c>
      <c r="V432" s="36">
        <f t="shared" si="31"/>
        <v>23337.281807999996</v>
      </c>
      <c r="W432" s="36">
        <f t="shared" si="32"/>
        <v>9023254.2149999999</v>
      </c>
      <c r="X432" s="36">
        <f t="shared" si="34"/>
        <v>9170064.3247839995</v>
      </c>
      <c r="Y432" t="s">
        <v>2637</v>
      </c>
    </row>
    <row r="433" spans="1:25" ht="14.4" x14ac:dyDescent="0.3">
      <c r="A433">
        <v>2018</v>
      </c>
      <c r="B433">
        <v>6638</v>
      </c>
      <c r="C433" t="s">
        <v>314</v>
      </c>
      <c r="D433" t="s">
        <v>318</v>
      </c>
      <c r="E433" t="s">
        <v>316</v>
      </c>
      <c r="F433">
        <v>347.37299999999999</v>
      </c>
      <c r="G433" t="s">
        <v>241</v>
      </c>
      <c r="H433" t="s">
        <v>317</v>
      </c>
      <c r="I433">
        <v>3304</v>
      </c>
      <c r="J433">
        <v>10768</v>
      </c>
      <c r="K433" s="8">
        <v>1.1000000000000001</v>
      </c>
      <c r="L433" s="8">
        <v>1</v>
      </c>
      <c r="M433" s="8">
        <v>1</v>
      </c>
      <c r="N433" s="36">
        <v>0</v>
      </c>
      <c r="O433" s="36">
        <v>0</v>
      </c>
      <c r="P433" s="36">
        <v>0</v>
      </c>
      <c r="Q433" s="36">
        <v>0</v>
      </c>
      <c r="R433" s="37">
        <v>0</v>
      </c>
      <c r="S433" s="36">
        <v>0</v>
      </c>
      <c r="T433" s="36">
        <f t="shared" si="30"/>
        <v>0</v>
      </c>
      <c r="U433" s="36">
        <f t="shared" si="33"/>
        <v>0</v>
      </c>
      <c r="V433" s="36">
        <f t="shared" si="31"/>
        <v>0</v>
      </c>
      <c r="W433" s="36">
        <f t="shared" si="32"/>
        <v>0</v>
      </c>
      <c r="X433" s="36">
        <f t="shared" si="34"/>
        <v>0</v>
      </c>
      <c r="Y433" t="s">
        <v>2637</v>
      </c>
    </row>
    <row r="434" spans="1:25" ht="14.4" x14ac:dyDescent="0.3">
      <c r="A434">
        <v>2018</v>
      </c>
      <c r="B434">
        <v>6638</v>
      </c>
      <c r="C434" t="s">
        <v>314</v>
      </c>
      <c r="D434" t="s">
        <v>319</v>
      </c>
      <c r="E434" t="s">
        <v>316</v>
      </c>
      <c r="F434">
        <v>362.74099999999999</v>
      </c>
      <c r="G434" t="s">
        <v>241</v>
      </c>
      <c r="H434" t="s">
        <v>317</v>
      </c>
      <c r="I434">
        <v>3304</v>
      </c>
      <c r="J434">
        <v>10768</v>
      </c>
      <c r="K434" s="8">
        <v>1.1000000000000001</v>
      </c>
      <c r="L434" s="8">
        <v>1</v>
      </c>
      <c r="M434" s="8">
        <v>1</v>
      </c>
      <c r="N434" s="36">
        <v>39.073999999999998</v>
      </c>
      <c r="O434" s="36">
        <v>979.73900000000003</v>
      </c>
      <c r="P434" s="36">
        <v>454.21300000000002</v>
      </c>
      <c r="Q434" s="36">
        <v>865004.76500000001</v>
      </c>
      <c r="R434" s="37">
        <v>0</v>
      </c>
      <c r="S434" s="36">
        <v>865004.76500000001</v>
      </c>
      <c r="T434" s="36">
        <f t="shared" si="30"/>
        <v>41654.134368000006</v>
      </c>
      <c r="U434" s="36">
        <f t="shared" si="33"/>
        <v>26374.573880000004</v>
      </c>
      <c r="V434" s="36">
        <f t="shared" si="31"/>
        <v>4890.9655839999996</v>
      </c>
      <c r="W434" s="36">
        <f t="shared" si="32"/>
        <v>4325023.8250000002</v>
      </c>
      <c r="X434" s="36">
        <f t="shared" si="34"/>
        <v>4397943.4988320004</v>
      </c>
      <c r="Y434" t="s">
        <v>2637</v>
      </c>
    </row>
    <row r="435" spans="1:25" ht="14.4" x14ac:dyDescent="0.3">
      <c r="A435">
        <v>2018</v>
      </c>
      <c r="B435">
        <v>6638</v>
      </c>
      <c r="C435" t="s">
        <v>314</v>
      </c>
      <c r="D435" t="s">
        <v>320</v>
      </c>
      <c r="E435" t="s">
        <v>321</v>
      </c>
      <c r="F435">
        <v>340.55</v>
      </c>
      <c r="G435" t="s">
        <v>241</v>
      </c>
      <c r="H435" t="s">
        <v>317</v>
      </c>
      <c r="I435">
        <v>3304</v>
      </c>
      <c r="J435">
        <v>10768</v>
      </c>
      <c r="K435" s="8">
        <v>1.1000000000000001</v>
      </c>
      <c r="L435" s="8">
        <v>1</v>
      </c>
      <c r="M435" s="8">
        <v>1</v>
      </c>
      <c r="N435" s="36">
        <v>41.521000000000001</v>
      </c>
      <c r="O435" s="36">
        <v>161.73099999999999</v>
      </c>
      <c r="P435" s="36">
        <v>1000.73</v>
      </c>
      <c r="Q435" s="36">
        <v>912934.71799999999</v>
      </c>
      <c r="R435" s="37">
        <v>0</v>
      </c>
      <c r="S435" s="36">
        <v>912934.71799999999</v>
      </c>
      <c r="T435" s="36">
        <f t="shared" si="30"/>
        <v>44262.714672000009</v>
      </c>
      <c r="U435" s="36">
        <f t="shared" si="33"/>
        <v>4353.7985200000003</v>
      </c>
      <c r="V435" s="36">
        <f t="shared" si="31"/>
        <v>10775.860639999999</v>
      </c>
      <c r="W435" s="36">
        <f t="shared" si="32"/>
        <v>4564673.59</v>
      </c>
      <c r="X435" s="36">
        <f t="shared" si="34"/>
        <v>4624065.9638320003</v>
      </c>
      <c r="Y435" t="s">
        <v>2637</v>
      </c>
    </row>
    <row r="436" spans="1:25" ht="14.4" x14ac:dyDescent="0.3">
      <c r="A436">
        <v>2018</v>
      </c>
      <c r="B436">
        <v>6638</v>
      </c>
      <c r="C436" t="s">
        <v>314</v>
      </c>
      <c r="D436" t="s">
        <v>322</v>
      </c>
      <c r="E436" t="s">
        <v>321</v>
      </c>
      <c r="F436">
        <v>338.03800000000001</v>
      </c>
      <c r="G436" t="s">
        <v>241</v>
      </c>
      <c r="H436" t="s">
        <v>317</v>
      </c>
      <c r="I436">
        <v>3304</v>
      </c>
      <c r="J436">
        <v>10768</v>
      </c>
      <c r="K436" s="8">
        <v>1.1000000000000001</v>
      </c>
      <c r="L436" s="8">
        <v>1</v>
      </c>
      <c r="M436" s="8">
        <v>1</v>
      </c>
      <c r="N436" s="36">
        <v>23.46</v>
      </c>
      <c r="O436" s="36">
        <v>163.10499999999999</v>
      </c>
      <c r="P436" s="36">
        <v>204.327</v>
      </c>
      <c r="Q436" s="36">
        <v>908684.81200000003</v>
      </c>
      <c r="R436" s="37">
        <v>0</v>
      </c>
      <c r="S436" s="36">
        <v>908684.81200000003</v>
      </c>
      <c r="T436" s="36">
        <f t="shared" si="30"/>
        <v>25009.110720000004</v>
      </c>
      <c r="U436" s="36">
        <f t="shared" si="33"/>
        <v>4390.7866000000004</v>
      </c>
      <c r="V436" s="36">
        <f t="shared" si="31"/>
        <v>2200.1931359999999</v>
      </c>
      <c r="W436" s="36">
        <f t="shared" si="32"/>
        <v>4543424.0600000005</v>
      </c>
      <c r="X436" s="36">
        <f t="shared" si="34"/>
        <v>4575024.1504560001</v>
      </c>
      <c r="Y436" t="s">
        <v>2637</v>
      </c>
    </row>
    <row r="437" spans="1:25" ht="14.4" x14ac:dyDescent="0.3">
      <c r="A437">
        <v>2018</v>
      </c>
      <c r="B437">
        <v>4468</v>
      </c>
      <c r="C437" t="s">
        <v>718</v>
      </c>
      <c r="D437" t="s">
        <v>306</v>
      </c>
      <c r="E437" t="s">
        <v>265</v>
      </c>
      <c r="F437">
        <v>0.124</v>
      </c>
      <c r="G437" t="s">
        <v>236</v>
      </c>
      <c r="H437" t="s">
        <v>307</v>
      </c>
      <c r="I437">
        <v>14106</v>
      </c>
      <c r="J437">
        <v>22920</v>
      </c>
      <c r="K437" s="8">
        <v>1</v>
      </c>
      <c r="L437" s="8">
        <v>1</v>
      </c>
      <c r="M437" s="8">
        <v>1</v>
      </c>
      <c r="N437" s="36">
        <v>7.0000000000000001E-3</v>
      </c>
      <c r="O437" s="36">
        <v>0.189</v>
      </c>
      <c r="P437" s="36">
        <v>1.2999999999999999E-2</v>
      </c>
      <c r="Q437" s="36">
        <v>121.26</v>
      </c>
      <c r="R437" s="37">
        <v>0</v>
      </c>
      <c r="S437" s="36">
        <v>121.26</v>
      </c>
      <c r="T437" s="36">
        <f t="shared" si="30"/>
        <v>14.439600000000002</v>
      </c>
      <c r="U437" s="36">
        <f t="shared" si="33"/>
        <v>10.829700000000001</v>
      </c>
      <c r="V437" s="36">
        <f t="shared" si="31"/>
        <v>0.29796</v>
      </c>
      <c r="W437" s="36">
        <f t="shared" si="32"/>
        <v>606.30000000000007</v>
      </c>
      <c r="X437" s="36">
        <f t="shared" si="34"/>
        <v>631.8672600000001</v>
      </c>
      <c r="Y437" t="s">
        <v>2636</v>
      </c>
    </row>
    <row r="438" spans="1:25" ht="14.4" x14ac:dyDescent="0.3">
      <c r="A438">
        <v>2018</v>
      </c>
      <c r="B438">
        <v>4468</v>
      </c>
      <c r="C438" t="s">
        <v>718</v>
      </c>
      <c r="D438" t="s">
        <v>308</v>
      </c>
      <c r="E438" t="s">
        <v>230</v>
      </c>
      <c r="F438">
        <v>41.968000000000004</v>
      </c>
      <c r="G438" t="s">
        <v>236</v>
      </c>
      <c r="H438" t="s">
        <v>307</v>
      </c>
      <c r="I438">
        <v>14106</v>
      </c>
      <c r="J438">
        <v>22920</v>
      </c>
      <c r="K438" s="8">
        <v>1</v>
      </c>
      <c r="L438" s="8">
        <v>1</v>
      </c>
      <c r="M438" s="8">
        <v>1</v>
      </c>
      <c r="N438" s="36">
        <v>13.746</v>
      </c>
      <c r="O438" s="36">
        <v>13.423999999999999</v>
      </c>
      <c r="P438" s="36">
        <v>0.71499999999999997</v>
      </c>
      <c r="Q438" s="36">
        <v>18435</v>
      </c>
      <c r="R438" s="37">
        <v>1</v>
      </c>
      <c r="S438" s="36">
        <v>0</v>
      </c>
      <c r="T438" s="36">
        <f t="shared" si="30"/>
        <v>28355.248800000005</v>
      </c>
      <c r="U438" s="36">
        <f t="shared" si="33"/>
        <v>769.1952</v>
      </c>
      <c r="V438" s="36">
        <f t="shared" si="31"/>
        <v>16.387800000000002</v>
      </c>
      <c r="W438" s="36">
        <f t="shared" si="32"/>
        <v>0</v>
      </c>
      <c r="X438" s="36">
        <f t="shared" si="34"/>
        <v>29140.831800000004</v>
      </c>
      <c r="Y438" t="s">
        <v>2636</v>
      </c>
    </row>
    <row r="439" spans="1:25" ht="14.4" x14ac:dyDescent="0.3">
      <c r="A439">
        <v>2018</v>
      </c>
      <c r="B439">
        <v>4468</v>
      </c>
      <c r="C439" t="s">
        <v>718</v>
      </c>
      <c r="D439" t="s">
        <v>309</v>
      </c>
      <c r="E439" t="s">
        <v>230</v>
      </c>
      <c r="F439">
        <v>59.249000000000002</v>
      </c>
      <c r="G439" t="s">
        <v>236</v>
      </c>
      <c r="H439" t="s">
        <v>307</v>
      </c>
      <c r="I439">
        <v>14106</v>
      </c>
      <c r="J439">
        <v>22920</v>
      </c>
      <c r="K439" s="8">
        <v>1</v>
      </c>
      <c r="L439" s="8">
        <v>1</v>
      </c>
      <c r="M439" s="8">
        <v>1</v>
      </c>
      <c r="N439" s="36">
        <v>25.085000000000001</v>
      </c>
      <c r="O439" s="36">
        <v>24.497</v>
      </c>
      <c r="P439" s="36">
        <v>1.306</v>
      </c>
      <c r="Q439" s="36">
        <v>33643</v>
      </c>
      <c r="R439" s="37">
        <v>1</v>
      </c>
      <c r="S439" s="36">
        <v>0</v>
      </c>
      <c r="T439" s="36">
        <f t="shared" si="30"/>
        <v>51745.338000000003</v>
      </c>
      <c r="U439" s="36">
        <f t="shared" si="33"/>
        <v>1403.6781000000001</v>
      </c>
      <c r="V439" s="36">
        <f t="shared" si="31"/>
        <v>29.933520000000005</v>
      </c>
      <c r="W439" s="36">
        <f t="shared" si="32"/>
        <v>0</v>
      </c>
      <c r="X439" s="36">
        <f t="shared" si="34"/>
        <v>53178.949619999999</v>
      </c>
      <c r="Y439" t="s">
        <v>2636</v>
      </c>
    </row>
    <row r="440" spans="1:25" ht="14.4" x14ac:dyDescent="0.3">
      <c r="A440">
        <v>2018</v>
      </c>
      <c r="B440">
        <v>4473</v>
      </c>
      <c r="C440" t="s">
        <v>310</v>
      </c>
      <c r="D440" t="s">
        <v>311</v>
      </c>
      <c r="E440" t="s">
        <v>230</v>
      </c>
      <c r="F440">
        <v>186.61</v>
      </c>
      <c r="G440" t="s">
        <v>236</v>
      </c>
      <c r="H440" t="s">
        <v>242</v>
      </c>
      <c r="I440">
        <v>7102</v>
      </c>
      <c r="J440">
        <v>51161</v>
      </c>
      <c r="K440" s="8">
        <v>1</v>
      </c>
      <c r="L440" s="8">
        <v>1</v>
      </c>
      <c r="M440" s="8">
        <v>1</v>
      </c>
      <c r="N440" s="36">
        <v>17.187999999999999</v>
      </c>
      <c r="O440" s="36">
        <v>386.48</v>
      </c>
      <c r="P440" s="36">
        <v>6.5629999999999997</v>
      </c>
      <c r="Q440" s="36">
        <v>294130.5</v>
      </c>
      <c r="R440" s="37">
        <v>1</v>
      </c>
      <c r="S440" s="36">
        <v>0</v>
      </c>
      <c r="T440" s="36">
        <f t="shared" si="30"/>
        <v>79141.974120000013</v>
      </c>
      <c r="U440" s="36">
        <f t="shared" si="33"/>
        <v>49431.758200000011</v>
      </c>
      <c r="V440" s="36">
        <f t="shared" si="31"/>
        <v>335.76964299999997</v>
      </c>
      <c r="W440" s="36">
        <f t="shared" si="32"/>
        <v>0</v>
      </c>
      <c r="X440" s="36">
        <f t="shared" si="34"/>
        <v>128909.50196300003</v>
      </c>
      <c r="Y440" t="s">
        <v>1088</v>
      </c>
    </row>
    <row r="441" spans="1:25" ht="14.4" x14ac:dyDescent="0.3">
      <c r="A441">
        <v>2018</v>
      </c>
      <c r="B441">
        <v>3216</v>
      </c>
      <c r="C441" t="s">
        <v>277</v>
      </c>
      <c r="D441" t="s">
        <v>278</v>
      </c>
      <c r="E441" t="s">
        <v>230</v>
      </c>
      <c r="F441">
        <v>529.92700000000002</v>
      </c>
      <c r="G441" t="s">
        <v>241</v>
      </c>
      <c r="H441" t="s">
        <v>279</v>
      </c>
      <c r="I441">
        <v>8304</v>
      </c>
      <c r="J441">
        <v>24089</v>
      </c>
      <c r="K441" s="8">
        <v>1</v>
      </c>
      <c r="L441" s="8">
        <v>1</v>
      </c>
      <c r="M441" s="8">
        <v>1</v>
      </c>
      <c r="N441" s="36">
        <v>1.2390000000000001</v>
      </c>
      <c r="O441" s="36">
        <v>251.54499999999999</v>
      </c>
      <c r="P441" s="36">
        <v>28.954999999999998</v>
      </c>
      <c r="Q441" s="36">
        <v>264708.99859999999</v>
      </c>
      <c r="R441" s="37">
        <v>1</v>
      </c>
      <c r="S441" s="36">
        <v>0</v>
      </c>
      <c r="T441" s="36">
        <f t="shared" si="30"/>
        <v>2686.1643900000004</v>
      </c>
      <c r="U441" s="36">
        <f t="shared" si="33"/>
        <v>15148.6687625</v>
      </c>
      <c r="V441" s="36">
        <f t="shared" si="31"/>
        <v>697.49699499999997</v>
      </c>
      <c r="W441" s="36">
        <f t="shared" si="32"/>
        <v>0</v>
      </c>
      <c r="X441" s="36">
        <f t="shared" si="34"/>
        <v>18532.330147500001</v>
      </c>
      <c r="Y441" t="s">
        <v>2633</v>
      </c>
    </row>
    <row r="442" spans="1:25" ht="14.4" x14ac:dyDescent="0.3">
      <c r="A442">
        <v>2018</v>
      </c>
      <c r="B442">
        <v>3216</v>
      </c>
      <c r="C442" t="s">
        <v>277</v>
      </c>
      <c r="D442" t="s">
        <v>280</v>
      </c>
      <c r="E442" t="s">
        <v>230</v>
      </c>
      <c r="F442">
        <v>437.45100000000002</v>
      </c>
      <c r="G442" t="s">
        <v>241</v>
      </c>
      <c r="H442" t="s">
        <v>279</v>
      </c>
      <c r="I442">
        <v>8304</v>
      </c>
      <c r="J442">
        <v>24089</v>
      </c>
      <c r="K442" s="8">
        <v>1</v>
      </c>
      <c r="L442" s="8">
        <v>1</v>
      </c>
      <c r="M442" s="8">
        <v>1</v>
      </c>
      <c r="N442" s="36">
        <v>3.222</v>
      </c>
      <c r="O442" s="36">
        <v>538.94600000000003</v>
      </c>
      <c r="P442" s="36">
        <v>2124.625</v>
      </c>
      <c r="Q442" s="36">
        <v>679356.45629999996</v>
      </c>
      <c r="R442" s="37">
        <v>1</v>
      </c>
      <c r="S442" s="36">
        <v>0</v>
      </c>
      <c r="T442" s="36">
        <f t="shared" si="30"/>
        <v>6985.3282200000003</v>
      </c>
      <c r="U442" s="36">
        <f t="shared" si="33"/>
        <v>32456.675485000003</v>
      </c>
      <c r="V442" s="36">
        <f t="shared" si="31"/>
        <v>51180.091625000008</v>
      </c>
      <c r="W442" s="36">
        <f t="shared" si="32"/>
        <v>0</v>
      </c>
      <c r="X442" s="36">
        <f t="shared" si="34"/>
        <v>90622.095330000011</v>
      </c>
      <c r="Y442" t="s">
        <v>2633</v>
      </c>
    </row>
    <row r="443" spans="1:25" ht="14.4" x14ac:dyDescent="0.3">
      <c r="A443">
        <v>2018</v>
      </c>
      <c r="B443">
        <v>3522</v>
      </c>
      <c r="C443" t="s">
        <v>719</v>
      </c>
      <c r="D443" t="s">
        <v>300</v>
      </c>
      <c r="E443" t="s">
        <v>230</v>
      </c>
      <c r="F443">
        <v>216.58799999999999</v>
      </c>
      <c r="G443" t="s">
        <v>241</v>
      </c>
      <c r="H443" t="s">
        <v>301</v>
      </c>
      <c r="I443">
        <v>8306</v>
      </c>
      <c r="J443">
        <v>28606</v>
      </c>
      <c r="K443" s="8">
        <v>1</v>
      </c>
      <c r="L443" s="8">
        <v>1</v>
      </c>
      <c r="M443" s="8">
        <v>1</v>
      </c>
      <c r="N443" s="36">
        <v>2.2080000000000002</v>
      </c>
      <c r="O443" s="36">
        <v>365.81700000000001</v>
      </c>
      <c r="P443" s="36">
        <v>1457.395</v>
      </c>
      <c r="Q443" s="36">
        <v>495380.9301</v>
      </c>
      <c r="R443" s="37">
        <v>1</v>
      </c>
      <c r="S443" s="36">
        <v>0</v>
      </c>
      <c r="T443" s="36">
        <f t="shared" si="30"/>
        <v>5684.5843200000018</v>
      </c>
      <c r="U443" s="36">
        <f t="shared" si="33"/>
        <v>26161.402755000006</v>
      </c>
      <c r="V443" s="36">
        <f t="shared" si="31"/>
        <v>41690.241370000011</v>
      </c>
      <c r="W443" s="36">
        <f t="shared" si="32"/>
        <v>0</v>
      </c>
      <c r="X443" s="36">
        <f t="shared" si="34"/>
        <v>73536.228445000015</v>
      </c>
      <c r="Y443" t="s">
        <v>2633</v>
      </c>
    </row>
    <row r="444" spans="1:25" ht="14.4" x14ac:dyDescent="0.3">
      <c r="A444">
        <v>2018</v>
      </c>
      <c r="B444">
        <v>3522</v>
      </c>
      <c r="C444" t="s">
        <v>719</v>
      </c>
      <c r="D444" t="s">
        <v>302</v>
      </c>
      <c r="E444" t="s">
        <v>230</v>
      </c>
      <c r="F444">
        <v>601.69100000000003</v>
      </c>
      <c r="G444" t="s">
        <v>241</v>
      </c>
      <c r="H444" t="s">
        <v>301</v>
      </c>
      <c r="I444">
        <v>8306</v>
      </c>
      <c r="J444">
        <v>28606</v>
      </c>
      <c r="K444" s="8">
        <v>1</v>
      </c>
      <c r="L444" s="8">
        <v>1</v>
      </c>
      <c r="M444" s="8">
        <v>1</v>
      </c>
      <c r="N444" s="36">
        <v>7.7750000000000004</v>
      </c>
      <c r="O444" s="36">
        <v>1286.248</v>
      </c>
      <c r="P444" s="36">
        <v>5131.4260000000004</v>
      </c>
      <c r="Q444" s="36">
        <v>1752140.8141000001</v>
      </c>
      <c r="R444" s="37">
        <v>1</v>
      </c>
      <c r="S444" s="36">
        <v>0</v>
      </c>
      <c r="T444" s="36">
        <f t="shared" si="30"/>
        <v>20017.048500000004</v>
      </c>
      <c r="U444" s="36">
        <f t="shared" si="33"/>
        <v>91986.02572000002</v>
      </c>
      <c r="V444" s="36">
        <f t="shared" si="31"/>
        <v>146789.57215600004</v>
      </c>
      <c r="W444" s="36">
        <f t="shared" si="32"/>
        <v>0</v>
      </c>
      <c r="X444" s="36">
        <f t="shared" si="34"/>
        <v>258792.64637600008</v>
      </c>
      <c r="Y444" t="s">
        <v>2633</v>
      </c>
    </row>
    <row r="445" spans="1:25" ht="14.4" x14ac:dyDescent="0.3">
      <c r="A445">
        <v>2018</v>
      </c>
      <c r="B445">
        <v>3522</v>
      </c>
      <c r="C445" t="s">
        <v>719</v>
      </c>
      <c r="D445" t="s">
        <v>303</v>
      </c>
      <c r="E445" t="s">
        <v>230</v>
      </c>
      <c r="F445">
        <v>119.264</v>
      </c>
      <c r="G445" t="s">
        <v>241</v>
      </c>
      <c r="H445" t="s">
        <v>301</v>
      </c>
      <c r="I445">
        <v>8306</v>
      </c>
      <c r="J445">
        <v>28606</v>
      </c>
      <c r="K445" s="8">
        <v>1</v>
      </c>
      <c r="L445" s="8">
        <v>1</v>
      </c>
      <c r="M445" s="8">
        <v>1</v>
      </c>
      <c r="N445" s="36">
        <v>0.78200000000000003</v>
      </c>
      <c r="O445" s="36">
        <v>151.41399999999999</v>
      </c>
      <c r="P445" s="36">
        <v>19.966999999999999</v>
      </c>
      <c r="Q445" s="36">
        <v>161306.70439999999</v>
      </c>
      <c r="R445" s="37">
        <v>1</v>
      </c>
      <c r="S445" s="36">
        <v>0</v>
      </c>
      <c r="T445" s="36">
        <f t="shared" si="30"/>
        <v>2013.2902800000004</v>
      </c>
      <c r="U445" s="36">
        <f t="shared" si="33"/>
        <v>10828.372210000001</v>
      </c>
      <c r="V445" s="36">
        <f t="shared" si="31"/>
        <v>571.17600200000004</v>
      </c>
      <c r="W445" s="36">
        <f t="shared" si="32"/>
        <v>0</v>
      </c>
      <c r="X445" s="36">
        <f t="shared" si="34"/>
        <v>13412.838492000003</v>
      </c>
      <c r="Y445" t="s">
        <v>2633</v>
      </c>
    </row>
    <row r="446" spans="1:25" ht="14.4" x14ac:dyDescent="0.3">
      <c r="A446">
        <v>2018</v>
      </c>
      <c r="B446">
        <v>3522</v>
      </c>
      <c r="C446" t="s">
        <v>719</v>
      </c>
      <c r="D446" t="s">
        <v>304</v>
      </c>
      <c r="E446" t="s">
        <v>230</v>
      </c>
      <c r="F446">
        <v>723.35599999999999</v>
      </c>
      <c r="G446" t="s">
        <v>241</v>
      </c>
      <c r="H446" t="s">
        <v>301</v>
      </c>
      <c r="I446">
        <v>8306</v>
      </c>
      <c r="J446">
        <v>28606</v>
      </c>
      <c r="K446" s="8">
        <v>1</v>
      </c>
      <c r="L446" s="8">
        <v>1</v>
      </c>
      <c r="M446" s="8">
        <v>1</v>
      </c>
      <c r="N446" s="36">
        <v>2.129</v>
      </c>
      <c r="O446" s="36">
        <v>429.62599999999998</v>
      </c>
      <c r="P446" s="36">
        <v>50.308</v>
      </c>
      <c r="Q446" s="36">
        <v>452772.10759999999</v>
      </c>
      <c r="R446" s="37">
        <v>1</v>
      </c>
      <c r="S446" s="36">
        <v>0</v>
      </c>
      <c r="T446" s="36">
        <f t="shared" si="30"/>
        <v>5481.1956600000012</v>
      </c>
      <c r="U446" s="36">
        <f t="shared" si="33"/>
        <v>30724.703390000006</v>
      </c>
      <c r="V446" s="36">
        <f t="shared" si="31"/>
        <v>1439.1106480000003</v>
      </c>
      <c r="W446" s="36">
        <f t="shared" si="32"/>
        <v>0</v>
      </c>
      <c r="X446" s="36">
        <f t="shared" si="34"/>
        <v>37645.009698000009</v>
      </c>
      <c r="Y446" t="s">
        <v>2633</v>
      </c>
    </row>
    <row r="447" spans="1:25" ht="14.4" x14ac:dyDescent="0.3">
      <c r="A447">
        <v>2018</v>
      </c>
      <c r="B447">
        <v>322488</v>
      </c>
      <c r="C447" t="s">
        <v>720</v>
      </c>
      <c r="D447" t="s">
        <v>467</v>
      </c>
      <c r="E447" t="s">
        <v>230</v>
      </c>
      <c r="F447">
        <v>448.25700000000001</v>
      </c>
      <c r="G447" t="s">
        <v>241</v>
      </c>
      <c r="H447" t="s">
        <v>468</v>
      </c>
      <c r="I447">
        <v>9202</v>
      </c>
      <c r="J447">
        <v>24774</v>
      </c>
      <c r="K447" s="8">
        <v>1</v>
      </c>
      <c r="L447" s="8">
        <v>1</v>
      </c>
      <c r="M447" s="8">
        <v>1</v>
      </c>
      <c r="N447" s="36">
        <v>190.85499999999999</v>
      </c>
      <c r="O447" s="36">
        <v>649.93399999999997</v>
      </c>
      <c r="P447" s="36">
        <v>19.298999999999999</v>
      </c>
      <c r="Q447" s="36">
        <v>1158803.0896000001</v>
      </c>
      <c r="R447" s="37">
        <v>1</v>
      </c>
      <c r="S447" s="36">
        <v>0</v>
      </c>
      <c r="T447" s="36">
        <f t="shared" si="30"/>
        <v>425541.75930000003</v>
      </c>
      <c r="U447" s="36">
        <f t="shared" si="33"/>
        <v>40253.66229</v>
      </c>
      <c r="V447" s="36">
        <f t="shared" si="31"/>
        <v>478.113426</v>
      </c>
      <c r="W447" s="36">
        <f t="shared" si="32"/>
        <v>0</v>
      </c>
      <c r="X447" s="36">
        <f t="shared" si="34"/>
        <v>466273.53501600004</v>
      </c>
      <c r="Y447" t="s">
        <v>2632</v>
      </c>
    </row>
    <row r="448" spans="1:25" ht="14.4" x14ac:dyDescent="0.3">
      <c r="A448">
        <v>2018</v>
      </c>
      <c r="B448">
        <v>322488</v>
      </c>
      <c r="C448" t="s">
        <v>720</v>
      </c>
      <c r="D448" t="s">
        <v>469</v>
      </c>
      <c r="E448" t="s">
        <v>230</v>
      </c>
      <c r="F448">
        <v>179.21</v>
      </c>
      <c r="G448" t="s">
        <v>241</v>
      </c>
      <c r="H448" t="s">
        <v>468</v>
      </c>
      <c r="I448">
        <v>9202</v>
      </c>
      <c r="J448">
        <v>24774</v>
      </c>
      <c r="K448" s="8">
        <v>1</v>
      </c>
      <c r="L448" s="8">
        <v>1</v>
      </c>
      <c r="M448" s="8">
        <v>1</v>
      </c>
      <c r="N448" s="36">
        <v>1.546</v>
      </c>
      <c r="O448" s="36">
        <v>312.7</v>
      </c>
      <c r="P448" s="36">
        <v>36.366</v>
      </c>
      <c r="Q448" s="36">
        <v>329353.18599999999</v>
      </c>
      <c r="R448" s="37">
        <v>1</v>
      </c>
      <c r="S448" s="36">
        <v>0</v>
      </c>
      <c r="T448" s="36">
        <f t="shared" si="30"/>
        <v>3447.0543600000005</v>
      </c>
      <c r="U448" s="36">
        <f t="shared" si="33"/>
        <v>19367.074499999999</v>
      </c>
      <c r="V448" s="36">
        <f t="shared" si="31"/>
        <v>900.93128400000001</v>
      </c>
      <c r="W448" s="36">
        <f t="shared" si="32"/>
        <v>0</v>
      </c>
      <c r="X448" s="36">
        <f t="shared" si="34"/>
        <v>23715.060143999999</v>
      </c>
      <c r="Y448" t="s">
        <v>2632</v>
      </c>
    </row>
    <row r="449" spans="1:25" ht="14.4" x14ac:dyDescent="0.3">
      <c r="A449">
        <v>2018</v>
      </c>
      <c r="B449">
        <v>322488</v>
      </c>
      <c r="C449" t="s">
        <v>720</v>
      </c>
      <c r="D449" t="s">
        <v>470</v>
      </c>
      <c r="E449" t="s">
        <v>258</v>
      </c>
      <c r="F449">
        <v>31.768999999999998</v>
      </c>
      <c r="G449" t="s">
        <v>241</v>
      </c>
      <c r="H449" t="s">
        <v>468</v>
      </c>
      <c r="I449">
        <v>9202</v>
      </c>
      <c r="J449">
        <v>24774</v>
      </c>
      <c r="K449" s="8">
        <v>1</v>
      </c>
      <c r="L449" s="8">
        <v>1</v>
      </c>
      <c r="M449" s="8">
        <v>1</v>
      </c>
      <c r="N449" s="36">
        <v>0.56999999999999995</v>
      </c>
      <c r="O449" s="36">
        <v>2.13</v>
      </c>
      <c r="P449" s="36">
        <v>7.452</v>
      </c>
      <c r="Q449" s="36">
        <v>974.06</v>
      </c>
      <c r="R449" s="37">
        <v>0</v>
      </c>
      <c r="S449" s="36">
        <v>974.06</v>
      </c>
      <c r="T449" s="36">
        <f t="shared" si="30"/>
        <v>1270.9062000000001</v>
      </c>
      <c r="U449" s="36">
        <f t="shared" si="33"/>
        <v>131.92155</v>
      </c>
      <c r="V449" s="36">
        <f t="shared" si="31"/>
        <v>184.615848</v>
      </c>
      <c r="W449" s="36">
        <f t="shared" si="32"/>
        <v>4870.2999999999993</v>
      </c>
      <c r="X449" s="36">
        <f t="shared" si="34"/>
        <v>6457.7435979999991</v>
      </c>
      <c r="Y449" t="s">
        <v>2632</v>
      </c>
    </row>
    <row r="450" spans="1:25" ht="14.4" x14ac:dyDescent="0.3">
      <c r="A450">
        <v>2018</v>
      </c>
      <c r="B450">
        <v>322488</v>
      </c>
      <c r="C450" t="s">
        <v>720</v>
      </c>
      <c r="D450" t="s">
        <v>471</v>
      </c>
      <c r="E450" t="s">
        <v>258</v>
      </c>
      <c r="F450">
        <v>31.768999999999998</v>
      </c>
      <c r="G450" t="s">
        <v>241</v>
      </c>
      <c r="H450" t="s">
        <v>468</v>
      </c>
      <c r="I450">
        <v>9202</v>
      </c>
      <c r="J450">
        <v>24774</v>
      </c>
      <c r="K450" s="8">
        <v>1</v>
      </c>
      <c r="L450" s="8">
        <v>1</v>
      </c>
      <c r="M450" s="8">
        <v>1</v>
      </c>
      <c r="N450" s="36">
        <v>0.85899999999999999</v>
      </c>
      <c r="O450" s="36">
        <v>3.2090000000000001</v>
      </c>
      <c r="P450" s="36">
        <v>11.223000000000001</v>
      </c>
      <c r="Q450" s="36">
        <v>1467.039</v>
      </c>
      <c r="R450" s="37">
        <v>0</v>
      </c>
      <c r="S450" s="36">
        <v>1467.039</v>
      </c>
      <c r="T450" s="36">
        <f t="shared" si="30"/>
        <v>1915.2779400000002</v>
      </c>
      <c r="U450" s="36">
        <f t="shared" si="33"/>
        <v>198.749415</v>
      </c>
      <c r="V450" s="36">
        <f t="shared" si="31"/>
        <v>278.03860200000003</v>
      </c>
      <c r="W450" s="36">
        <f t="shared" si="32"/>
        <v>7335.1949999999997</v>
      </c>
      <c r="X450" s="36">
        <f t="shared" si="34"/>
        <v>9727.2609570000004</v>
      </c>
      <c r="Y450" t="s">
        <v>2632</v>
      </c>
    </row>
    <row r="451" spans="1:25" ht="14.4" x14ac:dyDescent="0.3">
      <c r="A451">
        <v>2018</v>
      </c>
      <c r="B451">
        <v>5453818</v>
      </c>
      <c r="C451" t="s">
        <v>663</v>
      </c>
      <c r="D451" t="s">
        <v>664</v>
      </c>
      <c r="E451" t="s">
        <v>265</v>
      </c>
      <c r="F451">
        <v>388.24200000000002</v>
      </c>
      <c r="G451" t="s">
        <v>241</v>
      </c>
      <c r="H451" t="s">
        <v>435</v>
      </c>
      <c r="I451">
        <v>2102</v>
      </c>
      <c r="J451">
        <v>11977</v>
      </c>
      <c r="K451" s="8">
        <v>1</v>
      </c>
      <c r="L451" s="8">
        <v>1</v>
      </c>
      <c r="M451" s="8">
        <v>1</v>
      </c>
      <c r="N451" s="36">
        <v>1.66</v>
      </c>
      <c r="O451" s="36">
        <v>40.908999999999999</v>
      </c>
      <c r="P451" s="36">
        <v>0.434</v>
      </c>
      <c r="Q451" s="36">
        <v>40453.033000000003</v>
      </c>
      <c r="R451" s="37">
        <v>0</v>
      </c>
      <c r="S451" s="36">
        <v>40453.033000000003</v>
      </c>
      <c r="T451" s="36">
        <f t="shared" ref="T451:T514" si="35">0.1*$K451*$J451*$T$1*$N451</f>
        <v>1789.3638000000001</v>
      </c>
      <c r="U451" s="36">
        <f t="shared" si="33"/>
        <v>1224.9177325000001</v>
      </c>
      <c r="V451" s="36">
        <f t="shared" ref="V451:V514" si="36">0.1*$M451*$J451*$V$1*$P451</f>
        <v>5.1980180000000002</v>
      </c>
      <c r="W451" s="36">
        <f t="shared" ref="W451:W514" si="37">+S451*$W$1</f>
        <v>202265.16500000001</v>
      </c>
      <c r="X451" s="36">
        <f t="shared" si="34"/>
        <v>205284.6445505</v>
      </c>
      <c r="Y451" t="s">
        <v>58</v>
      </c>
    </row>
    <row r="452" spans="1:25" ht="14.4" x14ac:dyDescent="0.3">
      <c r="A452">
        <v>2018</v>
      </c>
      <c r="B452">
        <v>5453818</v>
      </c>
      <c r="C452" t="s">
        <v>663</v>
      </c>
      <c r="D452" t="s">
        <v>665</v>
      </c>
      <c r="E452" t="s">
        <v>265</v>
      </c>
      <c r="F452">
        <v>388.24200000000002</v>
      </c>
      <c r="G452" t="s">
        <v>241</v>
      </c>
      <c r="H452" t="s">
        <v>435</v>
      </c>
      <c r="I452">
        <v>2102</v>
      </c>
      <c r="J452">
        <v>11977</v>
      </c>
      <c r="K452" s="8">
        <v>1</v>
      </c>
      <c r="L452" s="8">
        <v>1</v>
      </c>
      <c r="M452" s="8">
        <v>1</v>
      </c>
      <c r="N452" s="36">
        <v>3.1869999999999998</v>
      </c>
      <c r="O452" s="36">
        <v>34.942999999999998</v>
      </c>
      <c r="P452" s="36">
        <v>0.502</v>
      </c>
      <c r="Q452" s="36">
        <v>26734.101999999999</v>
      </c>
      <c r="R452" s="37">
        <v>0</v>
      </c>
      <c r="S452" s="36">
        <v>26734.101999999999</v>
      </c>
      <c r="T452" s="36">
        <f t="shared" si="35"/>
        <v>3435.3629099999998</v>
      </c>
      <c r="U452" s="36">
        <f t="shared" ref="U452:U515" si="38">0.1*$L452*$J452*$U$1*$O452</f>
        <v>1046.2807775000001</v>
      </c>
      <c r="V452" s="36">
        <f t="shared" si="36"/>
        <v>6.012454</v>
      </c>
      <c r="W452" s="36">
        <f t="shared" si="37"/>
        <v>133670.51</v>
      </c>
      <c r="X452" s="36">
        <f t="shared" ref="X452:X515" si="39">SUM(T452:W452)</f>
        <v>138158.1661415</v>
      </c>
      <c r="Y452" t="s">
        <v>58</v>
      </c>
    </row>
    <row r="453" spans="1:25" ht="14.4" x14ac:dyDescent="0.3">
      <c r="A453">
        <v>2018</v>
      </c>
      <c r="B453">
        <v>5453818</v>
      </c>
      <c r="C453" t="s">
        <v>663</v>
      </c>
      <c r="D453" t="s">
        <v>666</v>
      </c>
      <c r="E453" t="s">
        <v>265</v>
      </c>
      <c r="F453">
        <v>378.48099999999999</v>
      </c>
      <c r="G453" t="s">
        <v>241</v>
      </c>
      <c r="H453" t="s">
        <v>435</v>
      </c>
      <c r="I453">
        <v>2102</v>
      </c>
      <c r="J453">
        <v>11977</v>
      </c>
      <c r="K453" s="8">
        <v>1</v>
      </c>
      <c r="L453" s="8">
        <v>1</v>
      </c>
      <c r="M453" s="8">
        <v>1</v>
      </c>
      <c r="N453" s="36">
        <v>0.34300000000000003</v>
      </c>
      <c r="O453" s="36">
        <v>24.173999999999999</v>
      </c>
      <c r="P453" s="36">
        <v>0.42299999999999999</v>
      </c>
      <c r="Q453" s="36">
        <v>19518.100999999999</v>
      </c>
      <c r="R453" s="37">
        <v>0</v>
      </c>
      <c r="S453" s="36">
        <v>19518.100999999999</v>
      </c>
      <c r="T453" s="36">
        <f t="shared" si="35"/>
        <v>369.72999000000004</v>
      </c>
      <c r="U453" s="36">
        <f t="shared" si="38"/>
        <v>723.82999500000005</v>
      </c>
      <c r="V453" s="36">
        <f t="shared" si="36"/>
        <v>5.0662710000000004</v>
      </c>
      <c r="W453" s="36">
        <f t="shared" si="37"/>
        <v>97590.50499999999</v>
      </c>
      <c r="X453" s="36">
        <f t="shared" si="39"/>
        <v>98689.131255999993</v>
      </c>
      <c r="Y453" t="s">
        <v>58</v>
      </c>
    </row>
    <row r="454" spans="1:25" ht="14.4" x14ac:dyDescent="0.3">
      <c r="A454">
        <v>2018</v>
      </c>
      <c r="B454">
        <v>5453818</v>
      </c>
      <c r="C454" t="s">
        <v>663</v>
      </c>
      <c r="D454" t="s">
        <v>667</v>
      </c>
      <c r="E454" t="s">
        <v>265</v>
      </c>
      <c r="F454">
        <v>379.56200000000001</v>
      </c>
      <c r="G454" t="s">
        <v>241</v>
      </c>
      <c r="H454" t="s">
        <v>435</v>
      </c>
      <c r="I454">
        <v>2102</v>
      </c>
      <c r="J454">
        <v>11977</v>
      </c>
      <c r="K454" s="8">
        <v>1</v>
      </c>
      <c r="L454" s="8">
        <v>1</v>
      </c>
      <c r="M454" s="8">
        <v>1</v>
      </c>
      <c r="N454" s="36">
        <v>0.97599999999999998</v>
      </c>
      <c r="O454" s="36">
        <v>23.356999999999999</v>
      </c>
      <c r="P454" s="36">
        <v>1.1299999999999999</v>
      </c>
      <c r="Q454" s="36">
        <v>19973.813999999998</v>
      </c>
      <c r="R454" s="37">
        <v>0</v>
      </c>
      <c r="S454" s="36">
        <v>19973.813999999998</v>
      </c>
      <c r="T454" s="36">
        <f t="shared" si="35"/>
        <v>1052.0596800000001</v>
      </c>
      <c r="U454" s="36">
        <f t="shared" si="38"/>
        <v>699.36697250000009</v>
      </c>
      <c r="V454" s="36">
        <f t="shared" si="36"/>
        <v>13.534009999999999</v>
      </c>
      <c r="W454" s="36">
        <f t="shared" si="37"/>
        <v>99869.069999999992</v>
      </c>
      <c r="X454" s="36">
        <f t="shared" si="39"/>
        <v>101634.03066249999</v>
      </c>
      <c r="Y454" t="s">
        <v>58</v>
      </c>
    </row>
    <row r="455" spans="1:25" ht="14.4" x14ac:dyDescent="0.3">
      <c r="A455">
        <v>2018</v>
      </c>
      <c r="B455">
        <v>64566</v>
      </c>
      <c r="C455" t="s">
        <v>721</v>
      </c>
      <c r="D455" t="s">
        <v>369</v>
      </c>
      <c r="E455" t="s">
        <v>258</v>
      </c>
      <c r="F455">
        <v>6.8259999999999996</v>
      </c>
      <c r="G455" t="s">
        <v>370</v>
      </c>
      <c r="H455" t="s">
        <v>58</v>
      </c>
      <c r="I455">
        <v>2101</v>
      </c>
      <c r="J455">
        <v>395453</v>
      </c>
      <c r="K455" s="8">
        <v>1</v>
      </c>
      <c r="L455" s="8">
        <v>1</v>
      </c>
      <c r="M455" s="8">
        <v>1</v>
      </c>
      <c r="N455" s="36">
        <v>1.004</v>
      </c>
      <c r="O455" s="36">
        <v>9.8000000000000007</v>
      </c>
      <c r="P455" s="36">
        <v>14.545</v>
      </c>
      <c r="Q455" s="36">
        <v>10804.968000000001</v>
      </c>
      <c r="R455" s="37">
        <v>0</v>
      </c>
      <c r="S455" s="36">
        <v>10804.968000000001</v>
      </c>
      <c r="T455" s="36">
        <f t="shared" si="35"/>
        <v>35733.133080000007</v>
      </c>
      <c r="U455" s="36">
        <f t="shared" si="38"/>
        <v>9688.5985000000019</v>
      </c>
      <c r="V455" s="36">
        <f t="shared" si="36"/>
        <v>5751.8638850000007</v>
      </c>
      <c r="W455" s="36">
        <f t="shared" si="37"/>
        <v>54024.840000000004</v>
      </c>
      <c r="X455" s="36">
        <f t="shared" si="39"/>
        <v>105198.43546500002</v>
      </c>
      <c r="Y455" t="s">
        <v>58</v>
      </c>
    </row>
    <row r="456" spans="1:25" ht="14.4" x14ac:dyDescent="0.3">
      <c r="A456">
        <v>2018</v>
      </c>
      <c r="B456">
        <v>64566</v>
      </c>
      <c r="C456" t="s">
        <v>721</v>
      </c>
      <c r="D456" t="s">
        <v>371</v>
      </c>
      <c r="E456" t="s">
        <v>258</v>
      </c>
      <c r="F456">
        <v>6.8259999999999996</v>
      </c>
      <c r="G456" t="s">
        <v>370</v>
      </c>
      <c r="H456" t="s">
        <v>58</v>
      </c>
      <c r="I456">
        <v>2101</v>
      </c>
      <c r="J456">
        <v>395453</v>
      </c>
      <c r="K456" s="8">
        <v>1</v>
      </c>
      <c r="L456" s="8">
        <v>1</v>
      </c>
      <c r="M456" s="8">
        <v>1</v>
      </c>
      <c r="N456" s="36">
        <v>0.94</v>
      </c>
      <c r="O456" s="36">
        <v>9.1780000000000008</v>
      </c>
      <c r="P456" s="36">
        <v>13.622</v>
      </c>
      <c r="Q456" s="36">
        <v>10119.210999999999</v>
      </c>
      <c r="R456" s="37">
        <v>0</v>
      </c>
      <c r="S456" s="36">
        <v>10119.210999999999</v>
      </c>
      <c r="T456" s="36">
        <f t="shared" si="35"/>
        <v>33455.323799999998</v>
      </c>
      <c r="U456" s="36">
        <f t="shared" si="38"/>
        <v>9073.6690850000032</v>
      </c>
      <c r="V456" s="36">
        <f t="shared" si="36"/>
        <v>5386.8607660000007</v>
      </c>
      <c r="W456" s="36">
        <f t="shared" si="37"/>
        <v>50596.054999999993</v>
      </c>
      <c r="X456" s="36">
        <f t="shared" si="39"/>
        <v>98511.908650999991</v>
      </c>
      <c r="Y456" t="s">
        <v>58</v>
      </c>
    </row>
    <row r="457" spans="1:25" ht="14.4" x14ac:dyDescent="0.3">
      <c r="A457">
        <v>2018</v>
      </c>
      <c r="B457">
        <v>64566</v>
      </c>
      <c r="C457" t="s">
        <v>721</v>
      </c>
      <c r="D457" t="s">
        <v>372</v>
      </c>
      <c r="E457" t="s">
        <v>258</v>
      </c>
      <c r="F457">
        <v>6.8259999999999996</v>
      </c>
      <c r="G457" t="s">
        <v>370</v>
      </c>
      <c r="H457" t="s">
        <v>58</v>
      </c>
      <c r="I457">
        <v>2101</v>
      </c>
      <c r="J457">
        <v>395453</v>
      </c>
      <c r="K457" s="8">
        <v>1</v>
      </c>
      <c r="L457" s="8">
        <v>1</v>
      </c>
      <c r="M457" s="8">
        <v>1</v>
      </c>
      <c r="N457" s="36">
        <v>0.94299999999999995</v>
      </c>
      <c r="O457" s="36">
        <v>9.2029999999999994</v>
      </c>
      <c r="P457" s="36">
        <v>13.657999999999999</v>
      </c>
      <c r="Q457" s="36">
        <v>10146.129999999999</v>
      </c>
      <c r="R457" s="37">
        <v>0</v>
      </c>
      <c r="S457" s="36">
        <v>10146.129999999999</v>
      </c>
      <c r="T457" s="36">
        <f t="shared" si="35"/>
        <v>33562.096109999999</v>
      </c>
      <c r="U457" s="36">
        <f t="shared" si="38"/>
        <v>9098.3848975000001</v>
      </c>
      <c r="V457" s="36">
        <f t="shared" si="36"/>
        <v>5401.0970740000002</v>
      </c>
      <c r="W457" s="36">
        <f t="shared" si="37"/>
        <v>50730.649999999994</v>
      </c>
      <c r="X457" s="36">
        <f t="shared" si="39"/>
        <v>98792.228081499983</v>
      </c>
      <c r="Y457" t="s">
        <v>58</v>
      </c>
    </row>
    <row r="458" spans="1:25" ht="14.4" x14ac:dyDescent="0.3">
      <c r="A458">
        <v>2018</v>
      </c>
      <c r="B458">
        <v>64566</v>
      </c>
      <c r="C458" t="s">
        <v>721</v>
      </c>
      <c r="D458" t="s">
        <v>373</v>
      </c>
      <c r="E458" t="s">
        <v>258</v>
      </c>
      <c r="F458">
        <v>6.8259999999999996</v>
      </c>
      <c r="G458" t="s">
        <v>370</v>
      </c>
      <c r="H458" t="s">
        <v>58</v>
      </c>
      <c r="I458">
        <v>2101</v>
      </c>
      <c r="J458">
        <v>395453</v>
      </c>
      <c r="K458" s="8">
        <v>1</v>
      </c>
      <c r="L458" s="8">
        <v>1</v>
      </c>
      <c r="M458" s="8">
        <v>1</v>
      </c>
      <c r="N458" s="36">
        <v>0.40899999999999997</v>
      </c>
      <c r="O458" s="36">
        <v>3.9980000000000002</v>
      </c>
      <c r="P458" s="36">
        <v>5.9340000000000002</v>
      </c>
      <c r="Q458" s="36">
        <v>4408.4970000000003</v>
      </c>
      <c r="R458" s="37">
        <v>0</v>
      </c>
      <c r="S458" s="36">
        <v>4408.4970000000003</v>
      </c>
      <c r="T458" s="36">
        <f t="shared" si="35"/>
        <v>14556.62493</v>
      </c>
      <c r="U458" s="36">
        <f t="shared" si="38"/>
        <v>3952.5527350000007</v>
      </c>
      <c r="V458" s="36">
        <f t="shared" si="36"/>
        <v>2346.6181020000004</v>
      </c>
      <c r="W458" s="36">
        <f t="shared" si="37"/>
        <v>22042.485000000001</v>
      </c>
      <c r="X458" s="36">
        <f t="shared" si="39"/>
        <v>42898.280767000004</v>
      </c>
      <c r="Y458" t="s">
        <v>58</v>
      </c>
    </row>
    <row r="459" spans="1:25" ht="14.4" x14ac:dyDescent="0.3">
      <c r="A459">
        <v>2018</v>
      </c>
      <c r="B459">
        <v>64566</v>
      </c>
      <c r="C459" t="s">
        <v>721</v>
      </c>
      <c r="D459" t="s">
        <v>374</v>
      </c>
      <c r="E459" t="s">
        <v>258</v>
      </c>
      <c r="F459">
        <v>6.8259999999999996</v>
      </c>
      <c r="G459" t="s">
        <v>370</v>
      </c>
      <c r="H459" t="s">
        <v>58</v>
      </c>
      <c r="I459">
        <v>2101</v>
      </c>
      <c r="J459">
        <v>395453</v>
      </c>
      <c r="K459" s="8">
        <v>1</v>
      </c>
      <c r="L459" s="8">
        <v>1</v>
      </c>
      <c r="M459" s="8">
        <v>1</v>
      </c>
      <c r="N459" s="36">
        <v>0.25700000000000001</v>
      </c>
      <c r="O459" s="36">
        <v>2.5089999999999999</v>
      </c>
      <c r="P459" s="36">
        <v>3.7229999999999999</v>
      </c>
      <c r="Q459" s="36">
        <v>2766.12</v>
      </c>
      <c r="R459" s="37">
        <v>0</v>
      </c>
      <c r="S459" s="36">
        <v>2766.12</v>
      </c>
      <c r="T459" s="36">
        <f t="shared" si="35"/>
        <v>9146.8278900000005</v>
      </c>
      <c r="U459" s="36">
        <f t="shared" si="38"/>
        <v>2480.4789425000004</v>
      </c>
      <c r="V459" s="36">
        <f t="shared" si="36"/>
        <v>1472.2715190000001</v>
      </c>
      <c r="W459" s="36">
        <f t="shared" si="37"/>
        <v>13830.599999999999</v>
      </c>
      <c r="X459" s="36">
        <f t="shared" si="39"/>
        <v>26930.178351499999</v>
      </c>
      <c r="Y459" t="s">
        <v>58</v>
      </c>
    </row>
    <row r="460" spans="1:25" ht="14.4" x14ac:dyDescent="0.3">
      <c r="A460">
        <v>2018</v>
      </c>
      <c r="B460">
        <v>64566</v>
      </c>
      <c r="C460" t="s">
        <v>721</v>
      </c>
      <c r="D460" t="s">
        <v>375</v>
      </c>
      <c r="E460" t="s">
        <v>258</v>
      </c>
      <c r="F460">
        <v>6.8259999999999996</v>
      </c>
      <c r="G460" t="s">
        <v>370</v>
      </c>
      <c r="H460" t="s">
        <v>58</v>
      </c>
      <c r="I460">
        <v>2101</v>
      </c>
      <c r="J460">
        <v>395453</v>
      </c>
      <c r="K460" s="8">
        <v>1</v>
      </c>
      <c r="L460" s="8">
        <v>1</v>
      </c>
      <c r="M460" s="8">
        <v>1</v>
      </c>
      <c r="N460" s="36">
        <v>0.51500000000000001</v>
      </c>
      <c r="O460" s="36">
        <v>5.0350000000000001</v>
      </c>
      <c r="P460" s="36">
        <v>7.4720000000000004</v>
      </c>
      <c r="Q460" s="36">
        <v>5551.3130000000001</v>
      </c>
      <c r="R460" s="37">
        <v>0</v>
      </c>
      <c r="S460" s="36">
        <v>5551.3130000000001</v>
      </c>
      <c r="T460" s="36">
        <f t="shared" si="35"/>
        <v>18329.246550000003</v>
      </c>
      <c r="U460" s="36">
        <f t="shared" si="38"/>
        <v>4977.7646375000013</v>
      </c>
      <c r="V460" s="36">
        <f t="shared" si="36"/>
        <v>2954.8248160000003</v>
      </c>
      <c r="W460" s="36">
        <f t="shared" si="37"/>
        <v>27756.565000000002</v>
      </c>
      <c r="X460" s="36">
        <f t="shared" si="39"/>
        <v>54018.40100350001</v>
      </c>
      <c r="Y460" t="s">
        <v>58</v>
      </c>
    </row>
    <row r="461" spans="1:25" ht="14.4" x14ac:dyDescent="0.3">
      <c r="A461">
        <v>2018</v>
      </c>
      <c r="B461">
        <v>64566</v>
      </c>
      <c r="C461" t="s">
        <v>721</v>
      </c>
      <c r="D461" t="s">
        <v>376</v>
      </c>
      <c r="E461" t="s">
        <v>258</v>
      </c>
      <c r="F461">
        <v>6.8259999999999996</v>
      </c>
      <c r="G461" t="s">
        <v>370</v>
      </c>
      <c r="H461" t="s">
        <v>58</v>
      </c>
      <c r="I461">
        <v>2101</v>
      </c>
      <c r="J461">
        <v>395453</v>
      </c>
      <c r="K461" s="8">
        <v>1</v>
      </c>
      <c r="L461" s="8">
        <v>1</v>
      </c>
      <c r="M461" s="8">
        <v>1</v>
      </c>
      <c r="N461" s="36">
        <v>0.37</v>
      </c>
      <c r="O461" s="36">
        <v>3.613</v>
      </c>
      <c r="P461" s="36">
        <v>5.3630000000000004</v>
      </c>
      <c r="Q461" s="36">
        <v>3983.9769999999999</v>
      </c>
      <c r="R461" s="37">
        <v>0</v>
      </c>
      <c r="S461" s="36">
        <v>3983.9769999999999</v>
      </c>
      <c r="T461" s="36">
        <f t="shared" si="35"/>
        <v>13168.584900000002</v>
      </c>
      <c r="U461" s="36">
        <f t="shared" si="38"/>
        <v>3571.9292225000004</v>
      </c>
      <c r="V461" s="36">
        <f t="shared" si="36"/>
        <v>2120.8144390000002</v>
      </c>
      <c r="W461" s="36">
        <f t="shared" si="37"/>
        <v>19919.884999999998</v>
      </c>
      <c r="X461" s="36">
        <f t="shared" si="39"/>
        <v>38781.213561500001</v>
      </c>
      <c r="Y461" t="s">
        <v>58</v>
      </c>
    </row>
    <row r="462" spans="1:25" ht="14.4" x14ac:dyDescent="0.3">
      <c r="A462">
        <v>2018</v>
      </c>
      <c r="B462">
        <v>64566</v>
      </c>
      <c r="C462" t="s">
        <v>721</v>
      </c>
      <c r="D462" t="s">
        <v>377</v>
      </c>
      <c r="E462" t="s">
        <v>258</v>
      </c>
      <c r="F462">
        <v>6.8259999999999996</v>
      </c>
      <c r="G462" t="s">
        <v>370</v>
      </c>
      <c r="H462" t="s">
        <v>58</v>
      </c>
      <c r="I462">
        <v>2101</v>
      </c>
      <c r="J462">
        <v>395453</v>
      </c>
      <c r="K462" s="8">
        <v>1</v>
      </c>
      <c r="L462" s="8">
        <v>1</v>
      </c>
      <c r="M462" s="8">
        <v>1</v>
      </c>
      <c r="N462" s="36">
        <v>0.66300000000000003</v>
      </c>
      <c r="O462" s="36">
        <v>6.4720000000000004</v>
      </c>
      <c r="P462" s="36">
        <v>9.6050000000000004</v>
      </c>
      <c r="Q462" s="36">
        <v>7135.652</v>
      </c>
      <c r="R462" s="37">
        <v>0</v>
      </c>
      <c r="S462" s="36">
        <v>7135.652</v>
      </c>
      <c r="T462" s="36">
        <f t="shared" si="35"/>
        <v>23596.680510000006</v>
      </c>
      <c r="U462" s="36">
        <f t="shared" si="38"/>
        <v>6398.4295400000019</v>
      </c>
      <c r="V462" s="36">
        <f t="shared" si="36"/>
        <v>3798.3260650000007</v>
      </c>
      <c r="W462" s="36">
        <f t="shared" si="37"/>
        <v>35678.26</v>
      </c>
      <c r="X462" s="36">
        <f t="shared" si="39"/>
        <v>69471.696114999999</v>
      </c>
      <c r="Y462" t="s">
        <v>58</v>
      </c>
    </row>
    <row r="463" spans="1:25" ht="14.4" x14ac:dyDescent="0.3">
      <c r="A463">
        <v>2018</v>
      </c>
      <c r="B463">
        <v>9778</v>
      </c>
      <c r="C463" t="s">
        <v>722</v>
      </c>
      <c r="D463" t="s">
        <v>348</v>
      </c>
      <c r="E463" t="s">
        <v>265</v>
      </c>
      <c r="F463">
        <v>464.43900000000002</v>
      </c>
      <c r="G463" t="s">
        <v>241</v>
      </c>
      <c r="H463" t="s">
        <v>349</v>
      </c>
      <c r="I463">
        <v>13128</v>
      </c>
      <c r="J463">
        <v>154059</v>
      </c>
      <c r="K463" s="8">
        <v>1.2</v>
      </c>
      <c r="L463" s="8">
        <v>1.1000000000000001</v>
      </c>
      <c r="M463" s="8">
        <v>1</v>
      </c>
      <c r="N463" s="36">
        <v>23.446999999999999</v>
      </c>
      <c r="O463" s="36">
        <v>225.22800000000001</v>
      </c>
      <c r="P463" s="36">
        <v>1.5509999999999999</v>
      </c>
      <c r="Q463" s="36">
        <v>356008.87199999997</v>
      </c>
      <c r="R463" s="37">
        <v>0</v>
      </c>
      <c r="S463" s="36">
        <v>356008.87199999997</v>
      </c>
      <c r="T463" s="36">
        <f t="shared" si="35"/>
        <v>390119.90828399995</v>
      </c>
      <c r="U463" s="36">
        <f t="shared" si="38"/>
        <v>95420.601243000026</v>
      </c>
      <c r="V463" s="36">
        <f t="shared" si="36"/>
        <v>238.94550900000004</v>
      </c>
      <c r="W463" s="36">
        <f t="shared" si="37"/>
        <v>1780044.3599999999</v>
      </c>
      <c r="X463" s="36">
        <f t="shared" si="39"/>
        <v>2265823.8150359998</v>
      </c>
      <c r="Y463" t="s">
        <v>2634</v>
      </c>
    </row>
    <row r="464" spans="1:25" ht="14.4" x14ac:dyDescent="0.3">
      <c r="A464">
        <v>2018</v>
      </c>
      <c r="B464">
        <v>9778</v>
      </c>
      <c r="C464" t="s">
        <v>722</v>
      </c>
      <c r="D464" t="s">
        <v>350</v>
      </c>
      <c r="E464" t="s">
        <v>258</v>
      </c>
      <c r="F464">
        <v>207.26400000000001</v>
      </c>
      <c r="G464" t="s">
        <v>241</v>
      </c>
      <c r="H464" t="s">
        <v>349</v>
      </c>
      <c r="I464">
        <v>13128</v>
      </c>
      <c r="J464">
        <v>154059</v>
      </c>
      <c r="K464" s="8">
        <v>1.2</v>
      </c>
      <c r="L464" s="8">
        <v>1.1000000000000001</v>
      </c>
      <c r="M464" s="8">
        <v>1</v>
      </c>
      <c r="N464" s="36">
        <v>0</v>
      </c>
      <c r="O464" s="36">
        <v>0</v>
      </c>
      <c r="P464" s="36">
        <v>0</v>
      </c>
      <c r="Q464" s="36">
        <v>0</v>
      </c>
      <c r="R464" s="37">
        <v>0</v>
      </c>
      <c r="S464" s="36">
        <v>0</v>
      </c>
      <c r="T464" s="36">
        <f t="shared" si="35"/>
        <v>0</v>
      </c>
      <c r="U464" s="36">
        <f t="shared" si="38"/>
        <v>0</v>
      </c>
      <c r="V464" s="36">
        <f t="shared" si="36"/>
        <v>0</v>
      </c>
      <c r="W464" s="36">
        <f t="shared" si="37"/>
        <v>0</v>
      </c>
      <c r="X464" s="36">
        <f t="shared" si="39"/>
        <v>0</v>
      </c>
      <c r="Y464" t="s">
        <v>2634</v>
      </c>
    </row>
    <row r="465" spans="1:25" ht="14.4" x14ac:dyDescent="0.3">
      <c r="A465">
        <v>2018</v>
      </c>
      <c r="B465">
        <v>9778</v>
      </c>
      <c r="C465" t="s">
        <v>722</v>
      </c>
      <c r="D465" t="s">
        <v>351</v>
      </c>
      <c r="E465" t="s">
        <v>258</v>
      </c>
      <c r="F465">
        <v>207.26400000000001</v>
      </c>
      <c r="G465" t="s">
        <v>241</v>
      </c>
      <c r="H465" t="s">
        <v>349</v>
      </c>
      <c r="I465">
        <v>13128</v>
      </c>
      <c r="J465">
        <v>154059</v>
      </c>
      <c r="K465" s="8">
        <v>1.2</v>
      </c>
      <c r="L465" s="8">
        <v>1.1000000000000001</v>
      </c>
      <c r="M465" s="8">
        <v>1</v>
      </c>
      <c r="N465" s="36">
        <v>0</v>
      </c>
      <c r="O465" s="36">
        <v>0</v>
      </c>
      <c r="P465" s="36">
        <v>0</v>
      </c>
      <c r="Q465" s="36">
        <v>0</v>
      </c>
      <c r="R465" s="37">
        <v>0</v>
      </c>
      <c r="S465" s="36">
        <v>0</v>
      </c>
      <c r="T465" s="36">
        <f t="shared" si="35"/>
        <v>0</v>
      </c>
      <c r="U465" s="36">
        <f t="shared" si="38"/>
        <v>0</v>
      </c>
      <c r="V465" s="36">
        <f t="shared" si="36"/>
        <v>0</v>
      </c>
      <c r="W465" s="36">
        <f t="shared" si="37"/>
        <v>0</v>
      </c>
      <c r="X465" s="36">
        <f t="shared" si="39"/>
        <v>0</v>
      </c>
      <c r="Y465" t="s">
        <v>2634</v>
      </c>
    </row>
    <row r="466" spans="1:25" ht="14.4" x14ac:dyDescent="0.3">
      <c r="A466">
        <v>2018</v>
      </c>
      <c r="B466">
        <v>386023</v>
      </c>
      <c r="C466" t="s">
        <v>723</v>
      </c>
      <c r="D466" t="s">
        <v>487</v>
      </c>
      <c r="E466" t="s">
        <v>258</v>
      </c>
      <c r="F466">
        <v>388.37299999999999</v>
      </c>
      <c r="G466" t="s">
        <v>241</v>
      </c>
      <c r="H466" t="s">
        <v>488</v>
      </c>
      <c r="I466">
        <v>5703</v>
      </c>
      <c r="J466">
        <v>25095</v>
      </c>
      <c r="K466" s="8">
        <v>1</v>
      </c>
      <c r="L466" s="8">
        <v>1</v>
      </c>
      <c r="M466" s="8">
        <v>1</v>
      </c>
      <c r="N466" s="36">
        <v>0.91600000000000004</v>
      </c>
      <c r="O466" s="36">
        <v>41.823</v>
      </c>
      <c r="P466" s="36">
        <v>0.2</v>
      </c>
      <c r="Q466" s="36">
        <v>36836.497000000003</v>
      </c>
      <c r="R466" s="37">
        <v>0</v>
      </c>
      <c r="S466" s="36">
        <v>36836.497000000003</v>
      </c>
      <c r="T466" s="36">
        <f t="shared" si="35"/>
        <v>2068.8318000000004</v>
      </c>
      <c r="U466" s="36">
        <f t="shared" si="38"/>
        <v>2623.8704625</v>
      </c>
      <c r="V466" s="36">
        <f t="shared" si="36"/>
        <v>5.0190000000000001</v>
      </c>
      <c r="W466" s="36">
        <f t="shared" si="37"/>
        <v>184182.48500000002</v>
      </c>
      <c r="X466" s="36">
        <f t="shared" si="39"/>
        <v>188880.20626250003</v>
      </c>
      <c r="Y466" t="s">
        <v>61</v>
      </c>
    </row>
    <row r="467" spans="1:25" ht="14.4" x14ac:dyDescent="0.3">
      <c r="A467">
        <v>2018</v>
      </c>
      <c r="B467">
        <v>3188001</v>
      </c>
      <c r="C467" t="s">
        <v>513</v>
      </c>
      <c r="D467" t="s">
        <v>514</v>
      </c>
      <c r="E467" t="s">
        <v>258</v>
      </c>
      <c r="F467">
        <v>393.339</v>
      </c>
      <c r="G467" t="s">
        <v>241</v>
      </c>
      <c r="H467" t="s">
        <v>428</v>
      </c>
      <c r="I467">
        <v>8303</v>
      </c>
      <c r="J467">
        <v>29773</v>
      </c>
      <c r="K467" s="8">
        <v>1</v>
      </c>
      <c r="L467" s="8">
        <v>1</v>
      </c>
      <c r="M467" s="8">
        <v>1</v>
      </c>
      <c r="N467" s="36">
        <v>7.0000000000000001E-3</v>
      </c>
      <c r="O467" s="36">
        <v>0.97299999999999998</v>
      </c>
      <c r="P467" s="36">
        <v>2E-3</v>
      </c>
      <c r="Q467" s="36">
        <v>429.66899999999998</v>
      </c>
      <c r="R467" s="37">
        <v>0</v>
      </c>
      <c r="S467" s="36">
        <v>429.66899999999998</v>
      </c>
      <c r="T467" s="36">
        <f t="shared" si="35"/>
        <v>18.756990000000002</v>
      </c>
      <c r="U467" s="36">
        <f t="shared" si="38"/>
        <v>72.422822500000009</v>
      </c>
      <c r="V467" s="36">
        <f t="shared" si="36"/>
        <v>5.9546000000000009E-2</v>
      </c>
      <c r="W467" s="36">
        <f t="shared" si="37"/>
        <v>2148.3449999999998</v>
      </c>
      <c r="X467" s="36">
        <f t="shared" si="39"/>
        <v>2239.5843584999998</v>
      </c>
      <c r="Y467" t="s">
        <v>2633</v>
      </c>
    </row>
    <row r="468" spans="1:25" ht="14.4" x14ac:dyDescent="0.3">
      <c r="A468">
        <v>2018</v>
      </c>
      <c r="B468">
        <v>9898</v>
      </c>
      <c r="C468" t="s">
        <v>352</v>
      </c>
      <c r="D468" t="s">
        <v>353</v>
      </c>
      <c r="E468" t="s">
        <v>265</v>
      </c>
      <c r="F468">
        <v>15.916</v>
      </c>
      <c r="G468" t="s">
        <v>231</v>
      </c>
      <c r="H468" t="s">
        <v>354</v>
      </c>
      <c r="I468">
        <v>13601</v>
      </c>
      <c r="J468">
        <v>72600</v>
      </c>
      <c r="K468" s="8">
        <v>1.2</v>
      </c>
      <c r="L468" s="8">
        <v>1.1000000000000001</v>
      </c>
      <c r="M468" s="8">
        <v>1</v>
      </c>
      <c r="N468" s="36">
        <v>0.16</v>
      </c>
      <c r="O468" s="36">
        <v>1.0580000000000001</v>
      </c>
      <c r="P468" s="36">
        <v>1.2E-2</v>
      </c>
      <c r="Q468" s="36">
        <v>2613.2620000000002</v>
      </c>
      <c r="R468" s="37">
        <v>0</v>
      </c>
      <c r="S468" s="36">
        <v>2613.2620000000002</v>
      </c>
      <c r="T468" s="36">
        <f t="shared" si="35"/>
        <v>1254.528</v>
      </c>
      <c r="U468" s="36">
        <f t="shared" si="38"/>
        <v>211.22970000000004</v>
      </c>
      <c r="V468" s="36">
        <f t="shared" si="36"/>
        <v>0.87120000000000009</v>
      </c>
      <c r="W468" s="36">
        <f t="shared" si="37"/>
        <v>13066.310000000001</v>
      </c>
      <c r="X468" s="36">
        <f t="shared" si="39"/>
        <v>14532.938900000001</v>
      </c>
      <c r="Y468" t="s">
        <v>2634</v>
      </c>
    </row>
    <row r="469" spans="1:25" ht="14.4" x14ac:dyDescent="0.3">
      <c r="A469">
        <v>2018</v>
      </c>
      <c r="B469">
        <v>9898</v>
      </c>
      <c r="C469" t="s">
        <v>352</v>
      </c>
      <c r="D469" t="s">
        <v>355</v>
      </c>
      <c r="E469" t="s">
        <v>265</v>
      </c>
      <c r="F469">
        <v>42.328000000000003</v>
      </c>
      <c r="G469" t="s">
        <v>231</v>
      </c>
      <c r="H469" t="s">
        <v>354</v>
      </c>
      <c r="I469">
        <v>13601</v>
      </c>
      <c r="J469">
        <v>72600</v>
      </c>
      <c r="K469" s="8">
        <v>1.2</v>
      </c>
      <c r="L469" s="8">
        <v>1.1000000000000001</v>
      </c>
      <c r="M469" s="8">
        <v>1</v>
      </c>
      <c r="N469" s="36">
        <v>1.849</v>
      </c>
      <c r="O469" s="36">
        <v>174.08199999999999</v>
      </c>
      <c r="P469" s="36">
        <v>1.849</v>
      </c>
      <c r="Q469" s="36">
        <v>65814.44</v>
      </c>
      <c r="R469" s="37">
        <v>0</v>
      </c>
      <c r="S469" s="36">
        <v>65814.44</v>
      </c>
      <c r="T469" s="36">
        <f t="shared" si="35"/>
        <v>14497.6392</v>
      </c>
      <c r="U469" s="36">
        <f t="shared" si="38"/>
        <v>34755.471300000005</v>
      </c>
      <c r="V469" s="36">
        <f t="shared" si="36"/>
        <v>134.23740000000001</v>
      </c>
      <c r="W469" s="36">
        <f t="shared" si="37"/>
        <v>329072.2</v>
      </c>
      <c r="X469" s="36">
        <f t="shared" si="39"/>
        <v>378459.54790000001</v>
      </c>
      <c r="Y469" t="s">
        <v>2634</v>
      </c>
    </row>
    <row r="470" spans="1:25" ht="14.4" x14ac:dyDescent="0.3">
      <c r="A470">
        <v>2018</v>
      </c>
      <c r="B470">
        <v>82992</v>
      </c>
      <c r="C470" t="s">
        <v>724</v>
      </c>
      <c r="D470" t="s">
        <v>387</v>
      </c>
      <c r="E470" t="s">
        <v>258</v>
      </c>
      <c r="F470">
        <v>109.494</v>
      </c>
      <c r="G470" t="s">
        <v>241</v>
      </c>
      <c r="H470" t="s">
        <v>317</v>
      </c>
      <c r="I470">
        <v>3304</v>
      </c>
      <c r="J470">
        <v>10768</v>
      </c>
      <c r="K470" s="8">
        <v>1.1000000000000001</v>
      </c>
      <c r="L470" s="8">
        <v>1</v>
      </c>
      <c r="M470" s="8">
        <v>1</v>
      </c>
      <c r="N470" s="36">
        <v>6.0000000000000001E-3</v>
      </c>
      <c r="O470" s="36">
        <v>2.617</v>
      </c>
      <c r="P470" s="36">
        <v>1.0999999999999999E-2</v>
      </c>
      <c r="Q470" s="36">
        <v>279.83499999999998</v>
      </c>
      <c r="R470" s="37">
        <v>0</v>
      </c>
      <c r="S470" s="36">
        <v>279.83499999999998</v>
      </c>
      <c r="T470" s="36">
        <f t="shared" si="35"/>
        <v>6.396192000000001</v>
      </c>
      <c r="U470" s="36">
        <f t="shared" si="38"/>
        <v>70.449640000000002</v>
      </c>
      <c r="V470" s="36">
        <f t="shared" si="36"/>
        <v>0.11844799999999998</v>
      </c>
      <c r="W470" s="36">
        <f t="shared" si="37"/>
        <v>1399.175</v>
      </c>
      <c r="X470" s="36">
        <f t="shared" si="39"/>
        <v>1476.1392799999999</v>
      </c>
      <c r="Y470" t="s">
        <v>2637</v>
      </c>
    </row>
    <row r="471" spans="1:25" ht="14.4" x14ac:dyDescent="0.3">
      <c r="A471">
        <v>2018</v>
      </c>
      <c r="B471">
        <v>82992</v>
      </c>
      <c r="C471" t="s">
        <v>724</v>
      </c>
      <c r="D471" t="s">
        <v>388</v>
      </c>
      <c r="E471" t="s">
        <v>258</v>
      </c>
      <c r="F471">
        <v>109.494</v>
      </c>
      <c r="G471" t="s">
        <v>241</v>
      </c>
      <c r="H471" t="s">
        <v>317</v>
      </c>
      <c r="I471">
        <v>3304</v>
      </c>
      <c r="J471">
        <v>10768</v>
      </c>
      <c r="K471" s="8">
        <v>1.1000000000000001</v>
      </c>
      <c r="L471" s="8">
        <v>1</v>
      </c>
      <c r="M471" s="8">
        <v>1</v>
      </c>
      <c r="N471" s="36">
        <v>5.0000000000000001E-3</v>
      </c>
      <c r="O471" s="36">
        <v>2.1080000000000001</v>
      </c>
      <c r="P471" s="36">
        <v>8.9999999999999993E-3</v>
      </c>
      <c r="Q471" s="36">
        <v>225.56800000000001</v>
      </c>
      <c r="R471" s="37">
        <v>0</v>
      </c>
      <c r="S471" s="36">
        <v>225.56800000000001</v>
      </c>
      <c r="T471" s="36">
        <f t="shared" si="35"/>
        <v>5.3301600000000011</v>
      </c>
      <c r="U471" s="36">
        <f t="shared" si="38"/>
        <v>56.747360000000008</v>
      </c>
      <c r="V471" s="36">
        <f t="shared" si="36"/>
        <v>9.6911999999999984E-2</v>
      </c>
      <c r="W471" s="36">
        <f t="shared" si="37"/>
        <v>1127.8400000000001</v>
      </c>
      <c r="X471" s="36">
        <f t="shared" si="39"/>
        <v>1190.0144320000002</v>
      </c>
      <c r="Y471" t="s">
        <v>2637</v>
      </c>
    </row>
    <row r="472" spans="1:25" ht="14.4" x14ac:dyDescent="0.3">
      <c r="A472">
        <v>2018</v>
      </c>
      <c r="B472">
        <v>82992</v>
      </c>
      <c r="C472" t="s">
        <v>724</v>
      </c>
      <c r="D472" t="s">
        <v>389</v>
      </c>
      <c r="E472" t="s">
        <v>258</v>
      </c>
      <c r="F472">
        <v>112.101</v>
      </c>
      <c r="G472" t="s">
        <v>241</v>
      </c>
      <c r="H472" t="s">
        <v>317</v>
      </c>
      <c r="I472">
        <v>3304</v>
      </c>
      <c r="J472">
        <v>10768</v>
      </c>
      <c r="K472" s="8">
        <v>1.1000000000000001</v>
      </c>
      <c r="L472" s="8">
        <v>1</v>
      </c>
      <c r="M472" s="8">
        <v>1</v>
      </c>
      <c r="N472" s="36">
        <v>6.0000000000000001E-3</v>
      </c>
      <c r="O472" s="36">
        <v>2.7410000000000001</v>
      </c>
      <c r="P472" s="36">
        <v>1.2E-2</v>
      </c>
      <c r="Q472" s="36">
        <v>258.303</v>
      </c>
      <c r="R472" s="37">
        <v>0</v>
      </c>
      <c r="S472" s="36">
        <v>258.303</v>
      </c>
      <c r="T472" s="36">
        <f t="shared" si="35"/>
        <v>6.396192000000001</v>
      </c>
      <c r="U472" s="36">
        <f t="shared" si="38"/>
        <v>73.787720000000007</v>
      </c>
      <c r="V472" s="36">
        <f t="shared" si="36"/>
        <v>0.129216</v>
      </c>
      <c r="W472" s="36">
        <f t="shared" si="37"/>
        <v>1291.5149999999999</v>
      </c>
      <c r="X472" s="36">
        <f t="shared" si="39"/>
        <v>1371.8281279999999</v>
      </c>
      <c r="Y472" t="s">
        <v>2637</v>
      </c>
    </row>
    <row r="473" spans="1:25" ht="14.4" x14ac:dyDescent="0.3">
      <c r="A473">
        <v>2018</v>
      </c>
      <c r="B473">
        <v>82993</v>
      </c>
      <c r="C473" t="s">
        <v>390</v>
      </c>
      <c r="D473" t="s">
        <v>391</v>
      </c>
      <c r="E473" t="s">
        <v>265</v>
      </c>
      <c r="F473">
        <v>719.63599999999997</v>
      </c>
      <c r="G473" t="s">
        <v>241</v>
      </c>
      <c r="H473" t="s">
        <v>392</v>
      </c>
      <c r="I473">
        <v>2104</v>
      </c>
      <c r="J473">
        <v>13396</v>
      </c>
      <c r="K473" s="8">
        <v>1</v>
      </c>
      <c r="L473" s="8">
        <v>1</v>
      </c>
      <c r="M473" s="8">
        <v>1</v>
      </c>
      <c r="N473" s="36">
        <v>0.85199999999999998</v>
      </c>
      <c r="O473" s="36">
        <v>24.45</v>
      </c>
      <c r="P473" s="36">
        <v>5.7350000000000003</v>
      </c>
      <c r="Q473" s="36">
        <v>31865.827000000001</v>
      </c>
      <c r="R473" s="37">
        <v>0</v>
      </c>
      <c r="S473" s="36">
        <v>31865.827000000001</v>
      </c>
      <c r="T473" s="36">
        <f t="shared" si="35"/>
        <v>1027.2052800000001</v>
      </c>
      <c r="U473" s="36">
        <f t="shared" si="38"/>
        <v>818.83050000000003</v>
      </c>
      <c r="V473" s="36">
        <f t="shared" si="36"/>
        <v>76.826060000000012</v>
      </c>
      <c r="W473" s="36">
        <f t="shared" si="37"/>
        <v>159329.13500000001</v>
      </c>
      <c r="X473" s="36">
        <f t="shared" si="39"/>
        <v>161251.99684000001</v>
      </c>
      <c r="Y473" t="s">
        <v>58</v>
      </c>
    </row>
    <row r="474" spans="1:25" ht="14.4" x14ac:dyDescent="0.3">
      <c r="A474">
        <v>2018</v>
      </c>
      <c r="B474">
        <v>82993</v>
      </c>
      <c r="C474" t="s">
        <v>390</v>
      </c>
      <c r="D474" t="s">
        <v>393</v>
      </c>
      <c r="E474" t="s">
        <v>258</v>
      </c>
      <c r="F474">
        <v>700.59799999999996</v>
      </c>
      <c r="G474" t="s">
        <v>241</v>
      </c>
      <c r="H474" t="s">
        <v>392</v>
      </c>
      <c r="I474">
        <v>2104</v>
      </c>
      <c r="J474">
        <v>13396</v>
      </c>
      <c r="K474" s="8">
        <v>1</v>
      </c>
      <c r="L474" s="8">
        <v>1</v>
      </c>
      <c r="M474" s="8">
        <v>1</v>
      </c>
      <c r="N474" s="36">
        <v>0.66300000000000003</v>
      </c>
      <c r="O474" s="36">
        <v>35.585999999999999</v>
      </c>
      <c r="P474" s="36">
        <v>1.492</v>
      </c>
      <c r="Q474" s="36">
        <v>23745.311000000002</v>
      </c>
      <c r="R474" s="37">
        <v>0</v>
      </c>
      <c r="S474" s="36">
        <v>23745.311000000002</v>
      </c>
      <c r="T474" s="36">
        <f t="shared" si="35"/>
        <v>799.33932000000016</v>
      </c>
      <c r="U474" s="36">
        <f t="shared" si="38"/>
        <v>1191.77514</v>
      </c>
      <c r="V474" s="36">
        <f t="shared" si="36"/>
        <v>19.986832</v>
      </c>
      <c r="W474" s="36">
        <f t="shared" si="37"/>
        <v>118726.55500000001</v>
      </c>
      <c r="X474" s="36">
        <f t="shared" si="39"/>
        <v>120737.65629200001</v>
      </c>
      <c r="Y474" t="s">
        <v>58</v>
      </c>
    </row>
    <row r="475" spans="1:25" ht="14.4" x14ac:dyDescent="0.3">
      <c r="A475">
        <v>2018</v>
      </c>
      <c r="B475">
        <v>1211027</v>
      </c>
      <c r="C475" t="s">
        <v>725</v>
      </c>
      <c r="D475" t="s">
        <v>498</v>
      </c>
      <c r="E475" t="s">
        <v>265</v>
      </c>
      <c r="F475">
        <v>431.86700000000002</v>
      </c>
      <c r="G475" t="s">
        <v>241</v>
      </c>
      <c r="H475" t="s">
        <v>364</v>
      </c>
      <c r="I475">
        <v>5501</v>
      </c>
      <c r="J475">
        <v>96948</v>
      </c>
      <c r="K475" s="8">
        <v>1</v>
      </c>
      <c r="L475" s="8">
        <v>1</v>
      </c>
      <c r="M475" s="8">
        <v>1</v>
      </c>
      <c r="N475" s="36">
        <v>14.728</v>
      </c>
      <c r="O475" s="36">
        <v>613.15700000000004</v>
      </c>
      <c r="P475" s="36">
        <v>5.109</v>
      </c>
      <c r="Q475" s="36">
        <v>860664.64</v>
      </c>
      <c r="R475" s="37">
        <v>0</v>
      </c>
      <c r="S475" s="36">
        <v>860664.64</v>
      </c>
      <c r="T475" s="36">
        <f t="shared" si="35"/>
        <v>128506.51296000002</v>
      </c>
      <c r="U475" s="36">
        <f t="shared" si="38"/>
        <v>148610.86209000004</v>
      </c>
      <c r="V475" s="36">
        <f t="shared" si="36"/>
        <v>495.30733200000003</v>
      </c>
      <c r="W475" s="36">
        <f t="shared" si="37"/>
        <v>4303323.2</v>
      </c>
      <c r="X475" s="36">
        <f t="shared" si="39"/>
        <v>4580935.8823819999</v>
      </c>
      <c r="Y475" t="s">
        <v>61</v>
      </c>
    </row>
    <row r="476" spans="1:25" ht="14.4" x14ac:dyDescent="0.3">
      <c r="A476">
        <v>2018</v>
      </c>
      <c r="B476">
        <v>4586033</v>
      </c>
      <c r="C476" t="s">
        <v>522</v>
      </c>
      <c r="D476" t="s">
        <v>523</v>
      </c>
      <c r="E476" t="s">
        <v>258</v>
      </c>
      <c r="F476">
        <v>121.246</v>
      </c>
      <c r="G476" t="s">
        <v>241</v>
      </c>
      <c r="H476" t="s">
        <v>517</v>
      </c>
      <c r="I476">
        <v>3202</v>
      </c>
      <c r="J476">
        <v>14360</v>
      </c>
      <c r="K476" s="8">
        <v>1.2</v>
      </c>
      <c r="L476" s="8">
        <v>1</v>
      </c>
      <c r="M476" s="8">
        <v>1.2</v>
      </c>
      <c r="N476" s="36">
        <v>8.0000000000000002E-3</v>
      </c>
      <c r="O476" s="36">
        <v>3.17</v>
      </c>
      <c r="P476" s="36">
        <v>1.4E-2</v>
      </c>
      <c r="Q476" s="36">
        <v>348.60700000000003</v>
      </c>
      <c r="R476" s="37">
        <v>0</v>
      </c>
      <c r="S476" s="36">
        <v>348.60700000000003</v>
      </c>
      <c r="T476" s="36">
        <f t="shared" si="35"/>
        <v>12.40704</v>
      </c>
      <c r="U476" s="36">
        <f t="shared" si="38"/>
        <v>113.803</v>
      </c>
      <c r="V476" s="36">
        <f t="shared" si="36"/>
        <v>0.24124799999999999</v>
      </c>
      <c r="W476" s="36">
        <f t="shared" si="37"/>
        <v>1743.0350000000001</v>
      </c>
      <c r="X476" s="36">
        <f t="shared" si="39"/>
        <v>1869.4862880000001</v>
      </c>
      <c r="Y476" t="s">
        <v>2637</v>
      </c>
    </row>
    <row r="477" spans="1:25" ht="14.4" x14ac:dyDescent="0.3">
      <c r="A477">
        <v>2018</v>
      </c>
      <c r="B477">
        <v>4586035</v>
      </c>
      <c r="C477" t="s">
        <v>524</v>
      </c>
      <c r="D477" t="s">
        <v>525</v>
      </c>
      <c r="E477" t="s">
        <v>265</v>
      </c>
      <c r="F477">
        <v>350.15100000000001</v>
      </c>
      <c r="G477" t="s">
        <v>241</v>
      </c>
      <c r="H477" t="s">
        <v>526</v>
      </c>
      <c r="I477">
        <v>5107</v>
      </c>
      <c r="J477">
        <v>29035</v>
      </c>
      <c r="K477" s="8">
        <v>1.2</v>
      </c>
      <c r="L477" s="8">
        <v>1</v>
      </c>
      <c r="M477" s="8">
        <v>1.2</v>
      </c>
      <c r="N477" s="36">
        <v>2.2829999999999999</v>
      </c>
      <c r="O477" s="36">
        <v>18.161000000000001</v>
      </c>
      <c r="P477" s="36">
        <v>0.14599999999999999</v>
      </c>
      <c r="Q477" s="36">
        <v>80928.384999999995</v>
      </c>
      <c r="R477" s="37">
        <v>0</v>
      </c>
      <c r="S477" s="36">
        <v>80928.384999999995</v>
      </c>
      <c r="T477" s="36">
        <f t="shared" si="35"/>
        <v>7158.9857399999992</v>
      </c>
      <c r="U477" s="36">
        <f t="shared" si="38"/>
        <v>1318.2615875000001</v>
      </c>
      <c r="V477" s="36">
        <f t="shared" si="36"/>
        <v>5.0869319999999991</v>
      </c>
      <c r="W477" s="36">
        <f t="shared" si="37"/>
        <v>404641.92499999999</v>
      </c>
      <c r="X477" s="36">
        <f t="shared" si="39"/>
        <v>413124.25925949996</v>
      </c>
      <c r="Y477" t="s">
        <v>61</v>
      </c>
    </row>
    <row r="478" spans="1:25" ht="14.4" x14ac:dyDescent="0.3">
      <c r="A478">
        <v>2018</v>
      </c>
      <c r="B478">
        <v>4586035</v>
      </c>
      <c r="C478" t="s">
        <v>524</v>
      </c>
      <c r="D478" t="s">
        <v>527</v>
      </c>
      <c r="E478" t="s">
        <v>265</v>
      </c>
      <c r="F478">
        <v>350.15100000000001</v>
      </c>
      <c r="G478" t="s">
        <v>241</v>
      </c>
      <c r="H478" t="s">
        <v>526</v>
      </c>
      <c r="I478">
        <v>5107</v>
      </c>
      <c r="J478">
        <v>29035</v>
      </c>
      <c r="K478" s="8">
        <v>1.2</v>
      </c>
      <c r="L478" s="8">
        <v>1</v>
      </c>
      <c r="M478" s="8">
        <v>1.2</v>
      </c>
      <c r="N478" s="36">
        <v>1.206</v>
      </c>
      <c r="O478" s="36">
        <v>15.109</v>
      </c>
      <c r="P478" s="36">
        <v>0.17399999999999999</v>
      </c>
      <c r="Q478" s="36">
        <v>63738.607000000004</v>
      </c>
      <c r="R478" s="37">
        <v>0</v>
      </c>
      <c r="S478" s="36">
        <v>63738.607000000004</v>
      </c>
      <c r="T478" s="36">
        <f t="shared" si="35"/>
        <v>3781.7506799999996</v>
      </c>
      <c r="U478" s="36">
        <f t="shared" si="38"/>
        <v>1096.7245375</v>
      </c>
      <c r="V478" s="36">
        <f t="shared" si="36"/>
        <v>6.0625079999999993</v>
      </c>
      <c r="W478" s="36">
        <f t="shared" si="37"/>
        <v>318693.03500000003</v>
      </c>
      <c r="X478" s="36">
        <f t="shared" si="39"/>
        <v>323577.57272550004</v>
      </c>
      <c r="Y478" t="s">
        <v>61</v>
      </c>
    </row>
    <row r="479" spans="1:25" ht="14.4" x14ac:dyDescent="0.3">
      <c r="A479">
        <v>2018</v>
      </c>
      <c r="B479">
        <v>5441923</v>
      </c>
      <c r="C479" t="s">
        <v>622</v>
      </c>
      <c r="D479" t="s">
        <v>623</v>
      </c>
      <c r="E479" t="s">
        <v>321</v>
      </c>
      <c r="F479">
        <v>312.40600000000001</v>
      </c>
      <c r="G479" t="s">
        <v>241</v>
      </c>
      <c r="H479" t="s">
        <v>284</v>
      </c>
      <c r="I479">
        <v>8102</v>
      </c>
      <c r="J479">
        <v>118552</v>
      </c>
      <c r="K479" s="8">
        <v>1.2</v>
      </c>
      <c r="L479" s="8">
        <v>1</v>
      </c>
      <c r="M479" s="8">
        <v>1</v>
      </c>
      <c r="N479" s="36">
        <v>11.943</v>
      </c>
      <c r="O479" s="36">
        <v>686.05399999999997</v>
      </c>
      <c r="P479" s="36">
        <v>607.32399999999996</v>
      </c>
      <c r="Q479" s="36">
        <v>473325.39299999998</v>
      </c>
      <c r="R479" s="37">
        <v>0</v>
      </c>
      <c r="S479" s="36">
        <v>473325.39299999998</v>
      </c>
      <c r="T479" s="36">
        <f t="shared" si="35"/>
        <v>152913.585888</v>
      </c>
      <c r="U479" s="36">
        <f t="shared" si="38"/>
        <v>203332.68452000004</v>
      </c>
      <c r="V479" s="36">
        <f t="shared" si="36"/>
        <v>71999.474847999998</v>
      </c>
      <c r="W479" s="36">
        <f t="shared" si="37"/>
        <v>2366626.9649999999</v>
      </c>
      <c r="X479" s="36">
        <f t="shared" si="39"/>
        <v>2794872.710256</v>
      </c>
      <c r="Y479" t="s">
        <v>2633</v>
      </c>
    </row>
    <row r="480" spans="1:25" ht="14.4" x14ac:dyDescent="0.3">
      <c r="A480">
        <v>2018</v>
      </c>
      <c r="B480">
        <v>5441923</v>
      </c>
      <c r="C480" t="s">
        <v>622</v>
      </c>
      <c r="D480" t="s">
        <v>624</v>
      </c>
      <c r="E480" t="s">
        <v>321</v>
      </c>
      <c r="F480">
        <v>744.88300000000004</v>
      </c>
      <c r="G480" t="s">
        <v>241</v>
      </c>
      <c r="H480" t="s">
        <v>284</v>
      </c>
      <c r="I480">
        <v>8102</v>
      </c>
      <c r="J480">
        <v>118552</v>
      </c>
      <c r="K480" s="8">
        <v>1.2</v>
      </c>
      <c r="L480" s="8">
        <v>1</v>
      </c>
      <c r="M480" s="8">
        <v>1</v>
      </c>
      <c r="N480" s="36">
        <v>104.262</v>
      </c>
      <c r="O480" s="36">
        <v>2894.797</v>
      </c>
      <c r="P480" s="36">
        <v>1955.5609999999999</v>
      </c>
      <c r="Q480" s="36">
        <v>1960701.1089999999</v>
      </c>
      <c r="R480" s="37">
        <v>0</v>
      </c>
      <c r="S480" s="36">
        <v>1960701.1089999999</v>
      </c>
      <c r="T480" s="36">
        <f t="shared" si="35"/>
        <v>1334930.611392</v>
      </c>
      <c r="U480" s="36">
        <f t="shared" si="38"/>
        <v>857959.93486000015</v>
      </c>
      <c r="V480" s="36">
        <f t="shared" si="36"/>
        <v>231835.66767200001</v>
      </c>
      <c r="W480" s="36">
        <f t="shared" si="37"/>
        <v>9803505.5449999999</v>
      </c>
      <c r="X480" s="36">
        <f t="shared" si="39"/>
        <v>12228231.758924</v>
      </c>
      <c r="Y480" t="s">
        <v>2633</v>
      </c>
    </row>
    <row r="481" spans="1:25" ht="14.4" x14ac:dyDescent="0.3">
      <c r="A481">
        <v>2018</v>
      </c>
      <c r="B481">
        <v>2342251</v>
      </c>
      <c r="C481" t="s">
        <v>726</v>
      </c>
      <c r="D481" t="s">
        <v>511</v>
      </c>
      <c r="E481" t="s">
        <v>230</v>
      </c>
      <c r="F481">
        <v>82.153000000000006</v>
      </c>
      <c r="G481" t="s">
        <v>241</v>
      </c>
      <c r="H481" t="s">
        <v>237</v>
      </c>
      <c r="I481">
        <v>9108</v>
      </c>
      <c r="J481">
        <v>37557</v>
      </c>
      <c r="K481" s="8">
        <v>1</v>
      </c>
      <c r="L481" s="8">
        <v>1</v>
      </c>
      <c r="M481" s="8">
        <v>1</v>
      </c>
      <c r="N481" s="36">
        <v>24.925000000000001</v>
      </c>
      <c r="O481" s="36">
        <v>444.51299999999998</v>
      </c>
      <c r="P481" s="36">
        <v>22.396000000000001</v>
      </c>
      <c r="Q481" s="36">
        <v>125679.53</v>
      </c>
      <c r="R481" s="37">
        <v>1</v>
      </c>
      <c r="S481" s="36">
        <v>0</v>
      </c>
      <c r="T481" s="36">
        <f t="shared" si="35"/>
        <v>84249.740250000003</v>
      </c>
      <c r="U481" s="36">
        <f t="shared" si="38"/>
        <v>41736.436852500003</v>
      </c>
      <c r="V481" s="36">
        <f t="shared" si="36"/>
        <v>841.12657200000012</v>
      </c>
      <c r="W481" s="36">
        <f t="shared" si="37"/>
        <v>0</v>
      </c>
      <c r="X481" s="36">
        <f t="shared" si="39"/>
        <v>126827.3036745</v>
      </c>
      <c r="Y481" t="s">
        <v>2632</v>
      </c>
    </row>
    <row r="482" spans="1:25" ht="14.4" x14ac:dyDescent="0.3">
      <c r="A482">
        <v>2018</v>
      </c>
      <c r="B482">
        <v>2342251</v>
      </c>
      <c r="C482" t="s">
        <v>726</v>
      </c>
      <c r="D482" t="s">
        <v>512</v>
      </c>
      <c r="E482" t="s">
        <v>230</v>
      </c>
      <c r="F482">
        <v>64.921999999999997</v>
      </c>
      <c r="G482" t="s">
        <v>241</v>
      </c>
      <c r="H482" t="s">
        <v>237</v>
      </c>
      <c r="I482">
        <v>9108</v>
      </c>
      <c r="J482">
        <v>37557</v>
      </c>
      <c r="K482" s="8">
        <v>1</v>
      </c>
      <c r="L482" s="8">
        <v>1</v>
      </c>
      <c r="M482" s="8">
        <v>1</v>
      </c>
      <c r="N482" s="36">
        <v>5.2220000000000004</v>
      </c>
      <c r="O482" s="36">
        <v>52.356999999999999</v>
      </c>
      <c r="P482" s="36">
        <v>8.8970000000000002</v>
      </c>
      <c r="Q482" s="36">
        <v>0</v>
      </c>
      <c r="R482" s="37">
        <v>1</v>
      </c>
      <c r="S482" s="36">
        <v>0</v>
      </c>
      <c r="T482" s="36">
        <f t="shared" si="35"/>
        <v>17651.038860000001</v>
      </c>
      <c r="U482" s="36">
        <f t="shared" si="38"/>
        <v>4915.9296225000007</v>
      </c>
      <c r="V482" s="36">
        <f t="shared" si="36"/>
        <v>334.14462900000001</v>
      </c>
      <c r="W482" s="36">
        <f t="shared" si="37"/>
        <v>0</v>
      </c>
      <c r="X482" s="36">
        <f t="shared" si="39"/>
        <v>22901.113111499999</v>
      </c>
      <c r="Y482" t="s">
        <v>2632</v>
      </c>
    </row>
    <row r="483" spans="1:25" ht="14.4" x14ac:dyDescent="0.3">
      <c r="A483">
        <v>2018</v>
      </c>
      <c r="B483">
        <v>245656</v>
      </c>
      <c r="C483" t="s">
        <v>450</v>
      </c>
      <c r="D483" t="s">
        <v>451</v>
      </c>
      <c r="E483" t="s">
        <v>258</v>
      </c>
      <c r="F483">
        <v>422.03</v>
      </c>
      <c r="G483" t="s">
        <v>241</v>
      </c>
      <c r="H483" t="s">
        <v>59</v>
      </c>
      <c r="I483">
        <v>3101</v>
      </c>
      <c r="J483">
        <v>181962</v>
      </c>
      <c r="K483" s="8">
        <v>1</v>
      </c>
      <c r="L483" s="8">
        <v>1</v>
      </c>
      <c r="M483" s="8">
        <v>1.2</v>
      </c>
      <c r="N483" s="36">
        <v>0.10299999999999999</v>
      </c>
      <c r="O483" s="36">
        <v>2.02</v>
      </c>
      <c r="P483" s="36">
        <v>7.0000000000000001E-3</v>
      </c>
      <c r="Q483" s="36">
        <v>901.26199999999994</v>
      </c>
      <c r="R483" s="37">
        <v>0</v>
      </c>
      <c r="S483" s="36">
        <v>901.26199999999994</v>
      </c>
      <c r="T483" s="36">
        <f t="shared" si="35"/>
        <v>1686.78774</v>
      </c>
      <c r="U483" s="36">
        <f t="shared" si="38"/>
        <v>918.9081000000001</v>
      </c>
      <c r="V483" s="36">
        <f t="shared" si="36"/>
        <v>1.5284808000000001</v>
      </c>
      <c r="W483" s="36">
        <f t="shared" si="37"/>
        <v>4506.3099999999995</v>
      </c>
      <c r="X483" s="36">
        <f t="shared" si="39"/>
        <v>7113.5343207999995</v>
      </c>
      <c r="Y483" t="s">
        <v>2637</v>
      </c>
    </row>
    <row r="484" spans="1:25" ht="14.4" x14ac:dyDescent="0.3">
      <c r="A484">
        <v>2018</v>
      </c>
      <c r="B484">
        <v>2549</v>
      </c>
      <c r="C484" t="s">
        <v>727</v>
      </c>
      <c r="D484" t="s">
        <v>253</v>
      </c>
      <c r="E484" t="s">
        <v>230</v>
      </c>
      <c r="F484">
        <v>31.722999999999999</v>
      </c>
      <c r="G484" t="s">
        <v>231</v>
      </c>
      <c r="H484" t="s">
        <v>254</v>
      </c>
      <c r="I484">
        <v>8305</v>
      </c>
      <c r="J484">
        <v>30435</v>
      </c>
      <c r="K484" s="8">
        <v>1</v>
      </c>
      <c r="L484" s="8">
        <v>1</v>
      </c>
      <c r="M484" s="8">
        <v>1</v>
      </c>
      <c r="N484" s="36">
        <v>30.062999999999999</v>
      </c>
      <c r="O484" s="36">
        <v>29.358000000000001</v>
      </c>
      <c r="P484" s="36">
        <v>1.5649999999999999</v>
      </c>
      <c r="Q484" s="36">
        <v>40318</v>
      </c>
      <c r="R484" s="37">
        <v>1</v>
      </c>
      <c r="S484" s="36">
        <v>0</v>
      </c>
      <c r="T484" s="36">
        <f t="shared" si="35"/>
        <v>82347.066449999998</v>
      </c>
      <c r="U484" s="36">
        <f t="shared" si="38"/>
        <v>2233.7768250000004</v>
      </c>
      <c r="V484" s="36">
        <f t="shared" si="36"/>
        <v>47.630775</v>
      </c>
      <c r="W484" s="36">
        <f t="shared" si="37"/>
        <v>0</v>
      </c>
      <c r="X484" s="36">
        <f t="shared" si="39"/>
        <v>84628.47404999999</v>
      </c>
      <c r="Y484" t="s">
        <v>2633</v>
      </c>
    </row>
    <row r="485" spans="1:25" ht="14.4" x14ac:dyDescent="0.3">
      <c r="A485">
        <v>2018</v>
      </c>
      <c r="B485">
        <v>2549</v>
      </c>
      <c r="C485" t="s">
        <v>727</v>
      </c>
      <c r="D485" t="s">
        <v>255</v>
      </c>
      <c r="E485" t="s">
        <v>230</v>
      </c>
      <c r="F485">
        <v>31.722999999999999</v>
      </c>
      <c r="G485" t="s">
        <v>231</v>
      </c>
      <c r="H485" t="s">
        <v>254</v>
      </c>
      <c r="I485">
        <v>8305</v>
      </c>
      <c r="J485">
        <v>30435</v>
      </c>
      <c r="K485" s="8">
        <v>1</v>
      </c>
      <c r="L485" s="8">
        <v>1</v>
      </c>
      <c r="M485" s="8">
        <v>1</v>
      </c>
      <c r="N485" s="36">
        <v>40.743000000000002</v>
      </c>
      <c r="O485" s="36">
        <v>39.787999999999997</v>
      </c>
      <c r="P485" s="36">
        <v>2.1219999999999999</v>
      </c>
      <c r="Q485" s="36">
        <v>54643</v>
      </c>
      <c r="R485" s="37">
        <v>1</v>
      </c>
      <c r="S485" s="36">
        <v>0</v>
      </c>
      <c r="T485" s="36">
        <f t="shared" si="35"/>
        <v>111601.18845000002</v>
      </c>
      <c r="U485" s="36">
        <f t="shared" si="38"/>
        <v>3027.3694500000001</v>
      </c>
      <c r="V485" s="36">
        <f t="shared" si="36"/>
        <v>64.583070000000006</v>
      </c>
      <c r="W485" s="36">
        <f t="shared" si="37"/>
        <v>0</v>
      </c>
      <c r="X485" s="36">
        <f t="shared" si="39"/>
        <v>114693.14097000001</v>
      </c>
      <c r="Y485" t="s">
        <v>2633</v>
      </c>
    </row>
    <row r="486" spans="1:25" ht="14.4" x14ac:dyDescent="0.3">
      <c r="A486">
        <v>2018</v>
      </c>
      <c r="B486">
        <v>245367</v>
      </c>
      <c r="C486" t="s">
        <v>728</v>
      </c>
      <c r="D486" t="s">
        <v>446</v>
      </c>
      <c r="E486" t="s">
        <v>258</v>
      </c>
      <c r="F486">
        <v>52.357999999999997</v>
      </c>
      <c r="G486" t="s">
        <v>270</v>
      </c>
      <c r="H486" t="s">
        <v>447</v>
      </c>
      <c r="I486">
        <v>8410</v>
      </c>
      <c r="J486">
        <v>9297</v>
      </c>
      <c r="K486" s="8">
        <v>1</v>
      </c>
      <c r="L486" s="8">
        <v>1</v>
      </c>
      <c r="M486" s="8">
        <v>1</v>
      </c>
      <c r="N486" s="36">
        <v>1.59</v>
      </c>
      <c r="O486" s="36">
        <v>5.9390000000000001</v>
      </c>
      <c r="P486" s="36">
        <v>20.77</v>
      </c>
      <c r="Q486" s="36">
        <v>2714.9349999999999</v>
      </c>
      <c r="R486" s="37">
        <v>0</v>
      </c>
      <c r="S486" s="36">
        <v>2714.9349999999999</v>
      </c>
      <c r="T486" s="36">
        <f t="shared" si="35"/>
        <v>1330.4007000000001</v>
      </c>
      <c r="U486" s="36">
        <f t="shared" si="38"/>
        <v>138.03720750000002</v>
      </c>
      <c r="V486" s="36">
        <f t="shared" si="36"/>
        <v>193.09869</v>
      </c>
      <c r="W486" s="36">
        <f t="shared" si="37"/>
        <v>13574.674999999999</v>
      </c>
      <c r="X486" s="36">
        <f t="shared" si="39"/>
        <v>15236.2115975</v>
      </c>
      <c r="Y486" t="s">
        <v>2638</v>
      </c>
    </row>
    <row r="487" spans="1:25" ht="14.4" x14ac:dyDescent="0.3">
      <c r="A487">
        <v>2018</v>
      </c>
      <c r="B487">
        <v>245367</v>
      </c>
      <c r="C487" t="s">
        <v>728</v>
      </c>
      <c r="D487" t="s">
        <v>448</v>
      </c>
      <c r="E487" t="s">
        <v>258</v>
      </c>
      <c r="F487">
        <v>52.357999999999997</v>
      </c>
      <c r="G487" t="s">
        <v>270</v>
      </c>
      <c r="H487" t="s">
        <v>447</v>
      </c>
      <c r="I487">
        <v>8410</v>
      </c>
      <c r="J487">
        <v>9297</v>
      </c>
      <c r="K487" s="8">
        <v>1</v>
      </c>
      <c r="L487" s="8">
        <v>1</v>
      </c>
      <c r="M487" s="8">
        <v>1</v>
      </c>
      <c r="N487" s="36">
        <v>8.8170000000000002</v>
      </c>
      <c r="O487" s="36">
        <v>33.685000000000002</v>
      </c>
      <c r="P487" s="36">
        <v>114.256</v>
      </c>
      <c r="Q487" s="36">
        <v>16167.34</v>
      </c>
      <c r="R487" s="37">
        <v>0</v>
      </c>
      <c r="S487" s="36">
        <v>16167.34</v>
      </c>
      <c r="T487" s="36">
        <f t="shared" si="35"/>
        <v>7377.44841</v>
      </c>
      <c r="U487" s="36">
        <f t="shared" si="38"/>
        <v>782.92361250000022</v>
      </c>
      <c r="V487" s="36">
        <f t="shared" si="36"/>
        <v>1062.238032</v>
      </c>
      <c r="W487" s="36">
        <f t="shared" si="37"/>
        <v>80836.7</v>
      </c>
      <c r="X487" s="36">
        <f t="shared" si="39"/>
        <v>90059.310054499991</v>
      </c>
      <c r="Y487" t="s">
        <v>2638</v>
      </c>
    </row>
    <row r="488" spans="1:25" ht="14.4" x14ac:dyDescent="0.3">
      <c r="A488">
        <v>2018</v>
      </c>
      <c r="B488">
        <v>245367</v>
      </c>
      <c r="C488" t="s">
        <v>728</v>
      </c>
      <c r="D488" t="s">
        <v>449</v>
      </c>
      <c r="E488" t="s">
        <v>230</v>
      </c>
      <c r="F488">
        <v>109.60299999999999</v>
      </c>
      <c r="G488" t="s">
        <v>270</v>
      </c>
      <c r="H488" t="s">
        <v>447</v>
      </c>
      <c r="I488">
        <v>8410</v>
      </c>
      <c r="J488">
        <v>9297</v>
      </c>
      <c r="K488" s="8">
        <v>1</v>
      </c>
      <c r="L488" s="8">
        <v>1</v>
      </c>
      <c r="M488" s="8">
        <v>1</v>
      </c>
      <c r="N488" s="36">
        <v>2.899</v>
      </c>
      <c r="O488" s="36">
        <v>118.71299999999999</v>
      </c>
      <c r="P488" s="36">
        <v>0.22900000000000001</v>
      </c>
      <c r="Q488" s="36">
        <v>182748.56348889999</v>
      </c>
      <c r="R488" s="37">
        <v>1</v>
      </c>
      <c r="S488" s="36">
        <v>0</v>
      </c>
      <c r="T488" s="36">
        <f t="shared" si="35"/>
        <v>2425.6802700000003</v>
      </c>
      <c r="U488" s="36">
        <f t="shared" si="38"/>
        <v>2759.1869025000001</v>
      </c>
      <c r="V488" s="36">
        <f t="shared" si="36"/>
        <v>2.129013</v>
      </c>
      <c r="W488" s="36">
        <f t="shared" si="37"/>
        <v>0</v>
      </c>
      <c r="X488" s="36">
        <f t="shared" si="39"/>
        <v>5186.9961855000001</v>
      </c>
      <c r="Y488" t="s">
        <v>2638</v>
      </c>
    </row>
    <row r="489" spans="1:25" ht="14.4" x14ac:dyDescent="0.3">
      <c r="A489">
        <v>2018</v>
      </c>
      <c r="B489">
        <v>3224</v>
      </c>
      <c r="C489" t="s">
        <v>729</v>
      </c>
      <c r="D489" t="s">
        <v>282</v>
      </c>
      <c r="E489" t="s">
        <v>258</v>
      </c>
      <c r="F489">
        <v>14.54</v>
      </c>
      <c r="G489" t="s">
        <v>283</v>
      </c>
      <c r="H489" t="s">
        <v>284</v>
      </c>
      <c r="I489">
        <v>8102</v>
      </c>
      <c r="J489">
        <v>118552</v>
      </c>
      <c r="K489" s="8">
        <v>1.2</v>
      </c>
      <c r="L489" s="8">
        <v>1</v>
      </c>
      <c r="M489" s="8">
        <v>1</v>
      </c>
      <c r="N489" s="36">
        <v>0</v>
      </c>
      <c r="O489" s="36">
        <v>0</v>
      </c>
      <c r="P489" s="36">
        <v>0</v>
      </c>
      <c r="Q489" s="36">
        <v>0</v>
      </c>
      <c r="R489" s="37">
        <v>0</v>
      </c>
      <c r="S489" s="36">
        <v>0</v>
      </c>
      <c r="T489" s="36">
        <f t="shared" si="35"/>
        <v>0</v>
      </c>
      <c r="U489" s="36">
        <f t="shared" si="38"/>
        <v>0</v>
      </c>
      <c r="V489" s="36">
        <f t="shared" si="36"/>
        <v>0</v>
      </c>
      <c r="W489" s="36">
        <f t="shared" si="37"/>
        <v>0</v>
      </c>
      <c r="X489" s="36">
        <f t="shared" si="39"/>
        <v>0</v>
      </c>
      <c r="Y489" t="s">
        <v>2633</v>
      </c>
    </row>
    <row r="490" spans="1:25" ht="14.4" x14ac:dyDescent="0.3">
      <c r="A490">
        <v>2018</v>
      </c>
      <c r="B490">
        <v>3224</v>
      </c>
      <c r="C490" t="s">
        <v>729</v>
      </c>
      <c r="D490" t="s">
        <v>285</v>
      </c>
      <c r="E490" t="s">
        <v>258</v>
      </c>
      <c r="F490">
        <v>14.54</v>
      </c>
      <c r="G490" t="s">
        <v>283</v>
      </c>
      <c r="H490" t="s">
        <v>284</v>
      </c>
      <c r="I490">
        <v>8102</v>
      </c>
      <c r="J490">
        <v>118552</v>
      </c>
      <c r="K490" s="8">
        <v>1.2</v>
      </c>
      <c r="L490" s="8">
        <v>1</v>
      </c>
      <c r="M490" s="8">
        <v>1</v>
      </c>
      <c r="N490" s="36">
        <v>0.47099999999999997</v>
      </c>
      <c r="O490" s="36">
        <v>7.343</v>
      </c>
      <c r="P490" s="36">
        <v>10.272</v>
      </c>
      <c r="Q490" s="36">
        <v>6713.4449999999997</v>
      </c>
      <c r="R490" s="37">
        <v>0</v>
      </c>
      <c r="S490" s="36">
        <v>6713.4449999999997</v>
      </c>
      <c r="T490" s="36">
        <f t="shared" si="35"/>
        <v>6030.5031359999994</v>
      </c>
      <c r="U490" s="36">
        <f t="shared" si="38"/>
        <v>2176.3183400000003</v>
      </c>
      <c r="V490" s="36">
        <f t="shared" si="36"/>
        <v>1217.7661440000002</v>
      </c>
      <c r="W490" s="36">
        <f t="shared" si="37"/>
        <v>33567.224999999999</v>
      </c>
      <c r="X490" s="36">
        <f t="shared" si="39"/>
        <v>42991.812619999997</v>
      </c>
      <c r="Y490" t="s">
        <v>2633</v>
      </c>
    </row>
    <row r="491" spans="1:25" ht="14.4" x14ac:dyDescent="0.3">
      <c r="A491">
        <v>2018</v>
      </c>
      <c r="B491">
        <v>3224</v>
      </c>
      <c r="C491" t="s">
        <v>729</v>
      </c>
      <c r="D491" t="s">
        <v>286</v>
      </c>
      <c r="E491" t="s">
        <v>258</v>
      </c>
      <c r="F491">
        <v>19.170999999999999</v>
      </c>
      <c r="G491" t="s">
        <v>283</v>
      </c>
      <c r="H491" t="s">
        <v>284</v>
      </c>
      <c r="I491">
        <v>8102</v>
      </c>
      <c r="J491">
        <v>118552</v>
      </c>
      <c r="K491" s="8">
        <v>1.2</v>
      </c>
      <c r="L491" s="8">
        <v>1</v>
      </c>
      <c r="M491" s="8">
        <v>1</v>
      </c>
      <c r="N491" s="36">
        <v>4.8879999999999999</v>
      </c>
      <c r="O491" s="36">
        <v>18.256</v>
      </c>
      <c r="P491" s="36">
        <v>63.843000000000004</v>
      </c>
      <c r="Q491" s="36">
        <v>8345.0570000000007</v>
      </c>
      <c r="R491" s="37">
        <v>0</v>
      </c>
      <c r="S491" s="36">
        <v>8345.0570000000007</v>
      </c>
      <c r="T491" s="36">
        <f t="shared" si="35"/>
        <v>62584.075008</v>
      </c>
      <c r="U491" s="36">
        <f t="shared" si="38"/>
        <v>5410.7132800000009</v>
      </c>
      <c r="V491" s="36">
        <f t="shared" si="36"/>
        <v>7568.7153360000011</v>
      </c>
      <c r="W491" s="36">
        <f t="shared" si="37"/>
        <v>41725.285000000003</v>
      </c>
      <c r="X491" s="36">
        <f t="shared" si="39"/>
        <v>117288.78862400001</v>
      </c>
      <c r="Y491" t="s">
        <v>2633</v>
      </c>
    </row>
    <row r="492" spans="1:25" ht="14.4" x14ac:dyDescent="0.3">
      <c r="A492">
        <v>2018</v>
      </c>
      <c r="B492">
        <v>3224</v>
      </c>
      <c r="C492" t="s">
        <v>729</v>
      </c>
      <c r="D492" t="s">
        <v>287</v>
      </c>
      <c r="E492" t="s">
        <v>258</v>
      </c>
      <c r="F492">
        <v>25.734999999999999</v>
      </c>
      <c r="G492" t="s">
        <v>283</v>
      </c>
      <c r="H492" t="s">
        <v>284</v>
      </c>
      <c r="I492">
        <v>8102</v>
      </c>
      <c r="J492">
        <v>118552</v>
      </c>
      <c r="K492" s="8">
        <v>1.2</v>
      </c>
      <c r="L492" s="8">
        <v>1</v>
      </c>
      <c r="M492" s="8">
        <v>1</v>
      </c>
      <c r="N492" s="36">
        <v>3.847</v>
      </c>
      <c r="O492" s="36">
        <v>14.371</v>
      </c>
      <c r="P492" s="36">
        <v>50.256</v>
      </c>
      <c r="Q492" s="36">
        <v>6569.1049999999996</v>
      </c>
      <c r="R492" s="37">
        <v>0</v>
      </c>
      <c r="S492" s="36">
        <v>6569.1049999999996</v>
      </c>
      <c r="T492" s="36">
        <f t="shared" si="35"/>
        <v>49255.510752000002</v>
      </c>
      <c r="U492" s="36">
        <f t="shared" si="38"/>
        <v>4259.2769800000005</v>
      </c>
      <c r="V492" s="36">
        <f t="shared" si="36"/>
        <v>5957.9493120000006</v>
      </c>
      <c r="W492" s="36">
        <f t="shared" si="37"/>
        <v>32845.524999999994</v>
      </c>
      <c r="X492" s="36">
        <f t="shared" si="39"/>
        <v>92318.262044000003</v>
      </c>
      <c r="Y492" t="s">
        <v>2633</v>
      </c>
    </row>
    <row r="493" spans="1:25" ht="14.4" x14ac:dyDescent="0.3">
      <c r="A493">
        <v>2018</v>
      </c>
      <c r="B493">
        <v>3224</v>
      </c>
      <c r="C493" t="s">
        <v>729</v>
      </c>
      <c r="D493" t="s">
        <v>288</v>
      </c>
      <c r="E493" t="s">
        <v>265</v>
      </c>
      <c r="F493">
        <v>10.316000000000001</v>
      </c>
      <c r="G493" t="s">
        <v>283</v>
      </c>
      <c r="H493" t="s">
        <v>284</v>
      </c>
      <c r="I493">
        <v>8102</v>
      </c>
      <c r="J493">
        <v>118552</v>
      </c>
      <c r="K493" s="8">
        <v>1.2</v>
      </c>
      <c r="L493" s="8">
        <v>1</v>
      </c>
      <c r="M493" s="8">
        <v>1</v>
      </c>
      <c r="N493" s="36">
        <v>0</v>
      </c>
      <c r="O493" s="36">
        <v>0</v>
      </c>
      <c r="P493" s="36">
        <v>0</v>
      </c>
      <c r="Q493" s="36">
        <v>0</v>
      </c>
      <c r="R493" s="37">
        <v>0</v>
      </c>
      <c r="S493" s="36">
        <v>0</v>
      </c>
      <c r="T493" s="36">
        <f t="shared" si="35"/>
        <v>0</v>
      </c>
      <c r="U493" s="36">
        <f t="shared" si="38"/>
        <v>0</v>
      </c>
      <c r="V493" s="36">
        <f t="shared" si="36"/>
        <v>0</v>
      </c>
      <c r="W493" s="36">
        <f t="shared" si="37"/>
        <v>0</v>
      </c>
      <c r="X493" s="36">
        <f t="shared" si="39"/>
        <v>0</v>
      </c>
      <c r="Y493" t="s">
        <v>2633</v>
      </c>
    </row>
    <row r="494" spans="1:25" ht="14.4" x14ac:dyDescent="0.3">
      <c r="A494">
        <v>2018</v>
      </c>
      <c r="B494">
        <v>3224</v>
      </c>
      <c r="C494" t="s">
        <v>729</v>
      </c>
      <c r="D494" t="s">
        <v>730</v>
      </c>
      <c r="E494" t="s">
        <v>258</v>
      </c>
      <c r="F494">
        <v>19.081</v>
      </c>
      <c r="G494" t="s">
        <v>283</v>
      </c>
      <c r="H494" t="s">
        <v>284</v>
      </c>
      <c r="I494">
        <v>8102</v>
      </c>
      <c r="J494">
        <v>118552</v>
      </c>
      <c r="K494" s="8">
        <v>1.2</v>
      </c>
      <c r="L494" s="8">
        <v>1</v>
      </c>
      <c r="M494" s="8">
        <v>1</v>
      </c>
      <c r="N494" s="36">
        <v>8.3000000000000004E-2</v>
      </c>
      <c r="O494" s="36">
        <v>1.304</v>
      </c>
      <c r="P494" s="36">
        <v>1.825</v>
      </c>
      <c r="Q494" s="36">
        <v>1193.018</v>
      </c>
      <c r="R494" s="37">
        <v>0</v>
      </c>
      <c r="S494" s="36">
        <v>1193.018</v>
      </c>
      <c r="T494" s="36">
        <f t="shared" si="35"/>
        <v>1062.7001279999999</v>
      </c>
      <c r="U494" s="36">
        <f t="shared" si="38"/>
        <v>386.47952000000009</v>
      </c>
      <c r="V494" s="36">
        <f t="shared" si="36"/>
        <v>216.35740000000001</v>
      </c>
      <c r="W494" s="36">
        <f t="shared" si="37"/>
        <v>5965.09</v>
      </c>
      <c r="X494" s="36">
        <f t="shared" si="39"/>
        <v>7630.6270480000003</v>
      </c>
      <c r="Y494" t="s">
        <v>2633</v>
      </c>
    </row>
    <row r="495" spans="1:25" ht="14.4" x14ac:dyDescent="0.3">
      <c r="A495">
        <v>2018</v>
      </c>
      <c r="B495">
        <v>3224</v>
      </c>
      <c r="C495" t="s">
        <v>729</v>
      </c>
      <c r="D495" t="s">
        <v>731</v>
      </c>
      <c r="E495" t="s">
        <v>258</v>
      </c>
      <c r="F495">
        <v>10.364000000000001</v>
      </c>
      <c r="G495" t="s">
        <v>283</v>
      </c>
      <c r="H495" t="s">
        <v>284</v>
      </c>
      <c r="I495">
        <v>8102</v>
      </c>
      <c r="J495">
        <v>118552</v>
      </c>
      <c r="K495" s="8">
        <v>1.2</v>
      </c>
      <c r="L495" s="8">
        <v>1</v>
      </c>
      <c r="M495" s="8">
        <v>1</v>
      </c>
      <c r="N495" s="36">
        <v>1.292</v>
      </c>
      <c r="O495" s="36">
        <v>4.827</v>
      </c>
      <c r="P495" s="36">
        <v>16.88</v>
      </c>
      <c r="Q495" s="36">
        <v>2206.5070000000001</v>
      </c>
      <c r="R495" s="37">
        <v>0</v>
      </c>
      <c r="S495" s="36">
        <v>2206.5070000000001</v>
      </c>
      <c r="T495" s="36">
        <f t="shared" si="35"/>
        <v>16542.271872000001</v>
      </c>
      <c r="U495" s="36">
        <f t="shared" si="38"/>
        <v>1430.6262600000002</v>
      </c>
      <c r="V495" s="36">
        <f t="shared" si="36"/>
        <v>2001.1577600000001</v>
      </c>
      <c r="W495" s="36">
        <f t="shared" si="37"/>
        <v>11032.535</v>
      </c>
      <c r="X495" s="36">
        <f t="shared" si="39"/>
        <v>31006.590892000004</v>
      </c>
      <c r="Y495" t="s">
        <v>2633</v>
      </c>
    </row>
    <row r="496" spans="1:25" ht="14.4" x14ac:dyDescent="0.3">
      <c r="A496">
        <v>2018</v>
      </c>
      <c r="B496">
        <v>100618</v>
      </c>
      <c r="C496" t="s">
        <v>441</v>
      </c>
      <c r="D496" t="s">
        <v>442</v>
      </c>
      <c r="E496" t="s">
        <v>258</v>
      </c>
      <c r="F496">
        <v>20.722999999999999</v>
      </c>
      <c r="G496" t="s">
        <v>283</v>
      </c>
      <c r="H496" t="s">
        <v>284</v>
      </c>
      <c r="I496">
        <v>8102</v>
      </c>
      <c r="J496">
        <v>118552</v>
      </c>
      <c r="K496" s="8">
        <v>1.2</v>
      </c>
      <c r="L496" s="8">
        <v>1</v>
      </c>
      <c r="M496" s="8">
        <v>1</v>
      </c>
      <c r="N496" s="36">
        <v>0</v>
      </c>
      <c r="O496" s="36">
        <v>0</v>
      </c>
      <c r="P496" s="36">
        <v>0</v>
      </c>
      <c r="Q496" s="36">
        <v>0</v>
      </c>
      <c r="R496" s="37">
        <v>0</v>
      </c>
      <c r="S496" s="36">
        <v>0</v>
      </c>
      <c r="T496" s="36">
        <f t="shared" si="35"/>
        <v>0</v>
      </c>
      <c r="U496" s="36">
        <f t="shared" si="38"/>
        <v>0</v>
      </c>
      <c r="V496" s="36">
        <f t="shared" si="36"/>
        <v>0</v>
      </c>
      <c r="W496" s="36">
        <f t="shared" si="37"/>
        <v>0</v>
      </c>
      <c r="X496" s="36">
        <f t="shared" si="39"/>
        <v>0</v>
      </c>
      <c r="Y496" t="s">
        <v>2633</v>
      </c>
    </row>
    <row r="497" spans="1:25" ht="14.4" x14ac:dyDescent="0.3">
      <c r="A497">
        <v>2018</v>
      </c>
      <c r="B497">
        <v>100618</v>
      </c>
      <c r="C497" t="s">
        <v>441</v>
      </c>
      <c r="D497" t="s">
        <v>443</v>
      </c>
      <c r="E497" t="s">
        <v>258</v>
      </c>
      <c r="F497">
        <v>10.362</v>
      </c>
      <c r="G497" t="s">
        <v>283</v>
      </c>
      <c r="H497" t="s">
        <v>284</v>
      </c>
      <c r="I497">
        <v>8102</v>
      </c>
      <c r="J497">
        <v>118552</v>
      </c>
      <c r="K497" s="8">
        <v>1.2</v>
      </c>
      <c r="L497" s="8">
        <v>1</v>
      </c>
      <c r="M497" s="8">
        <v>1</v>
      </c>
      <c r="N497" s="36">
        <v>0</v>
      </c>
      <c r="O497" s="36">
        <v>0</v>
      </c>
      <c r="P497" s="36">
        <v>0</v>
      </c>
      <c r="Q497" s="36">
        <v>0</v>
      </c>
      <c r="R497" s="37">
        <v>0</v>
      </c>
      <c r="S497" s="36">
        <v>0</v>
      </c>
      <c r="T497" s="36">
        <f t="shared" si="35"/>
        <v>0</v>
      </c>
      <c r="U497" s="36">
        <f t="shared" si="38"/>
        <v>0</v>
      </c>
      <c r="V497" s="36">
        <f t="shared" si="36"/>
        <v>0</v>
      </c>
      <c r="W497" s="36">
        <f t="shared" si="37"/>
        <v>0</v>
      </c>
      <c r="X497" s="36">
        <f t="shared" si="39"/>
        <v>0</v>
      </c>
      <c r="Y497" t="s">
        <v>2633</v>
      </c>
    </row>
    <row r="498" spans="1:25" ht="14.4" x14ac:dyDescent="0.3">
      <c r="A498">
        <v>2018</v>
      </c>
      <c r="B498">
        <v>100618</v>
      </c>
      <c r="C498" t="s">
        <v>441</v>
      </c>
      <c r="D498" t="s">
        <v>444</v>
      </c>
      <c r="E498" t="s">
        <v>258</v>
      </c>
      <c r="F498">
        <v>20.722999999999999</v>
      </c>
      <c r="G498" t="s">
        <v>283</v>
      </c>
      <c r="H498" t="s">
        <v>284</v>
      </c>
      <c r="I498">
        <v>8102</v>
      </c>
      <c r="J498">
        <v>118552</v>
      </c>
      <c r="K498" s="8">
        <v>1.2</v>
      </c>
      <c r="L498" s="8">
        <v>1</v>
      </c>
      <c r="M498" s="8">
        <v>1</v>
      </c>
      <c r="N498" s="36">
        <v>0</v>
      </c>
      <c r="O498" s="36">
        <v>0</v>
      </c>
      <c r="P498" s="36">
        <v>0</v>
      </c>
      <c r="Q498" s="36">
        <v>0</v>
      </c>
      <c r="R498" s="37">
        <v>0</v>
      </c>
      <c r="S498" s="36">
        <v>0</v>
      </c>
      <c r="T498" s="36">
        <f t="shared" si="35"/>
        <v>0</v>
      </c>
      <c r="U498" s="36">
        <f t="shared" si="38"/>
        <v>0</v>
      </c>
      <c r="V498" s="36">
        <f t="shared" si="36"/>
        <v>0</v>
      </c>
      <c r="W498" s="36">
        <f t="shared" si="37"/>
        <v>0</v>
      </c>
      <c r="X498" s="36">
        <f t="shared" si="39"/>
        <v>0</v>
      </c>
      <c r="Y498" t="s">
        <v>2633</v>
      </c>
    </row>
    <row r="499" spans="1:25" ht="14.4" x14ac:dyDescent="0.3">
      <c r="A499">
        <v>2018</v>
      </c>
      <c r="B499">
        <v>5453674</v>
      </c>
      <c r="C499" t="s">
        <v>732</v>
      </c>
      <c r="D499" t="s">
        <v>659</v>
      </c>
      <c r="E499" t="s">
        <v>258</v>
      </c>
      <c r="F499">
        <v>17.533999999999999</v>
      </c>
      <c r="G499" t="s">
        <v>283</v>
      </c>
      <c r="H499" t="s">
        <v>660</v>
      </c>
      <c r="I499">
        <v>8110</v>
      </c>
      <c r="J499">
        <v>179207</v>
      </c>
      <c r="K499" s="8">
        <v>1.2</v>
      </c>
      <c r="L499" s="8">
        <v>1</v>
      </c>
      <c r="M499" s="8">
        <v>1</v>
      </c>
      <c r="N499" s="36">
        <v>0</v>
      </c>
      <c r="O499" s="36">
        <v>0</v>
      </c>
      <c r="P499" s="36">
        <v>0</v>
      </c>
      <c r="Q499" s="36">
        <v>0</v>
      </c>
      <c r="R499" s="37">
        <v>0</v>
      </c>
      <c r="S499" s="36">
        <v>0</v>
      </c>
      <c r="T499" s="36">
        <f t="shared" si="35"/>
        <v>0</v>
      </c>
      <c r="U499" s="36">
        <f t="shared" si="38"/>
        <v>0</v>
      </c>
      <c r="V499" s="36">
        <f t="shared" si="36"/>
        <v>0</v>
      </c>
      <c r="W499" s="36">
        <f t="shared" si="37"/>
        <v>0</v>
      </c>
      <c r="X499" s="36">
        <f t="shared" si="39"/>
        <v>0</v>
      </c>
      <c r="Y499" t="s">
        <v>2633</v>
      </c>
    </row>
    <row r="500" spans="1:25" ht="14.4" x14ac:dyDescent="0.3">
      <c r="A500">
        <v>2018</v>
      </c>
      <c r="B500">
        <v>5453674</v>
      </c>
      <c r="C500" t="s">
        <v>732</v>
      </c>
      <c r="D500" t="s">
        <v>661</v>
      </c>
      <c r="E500" t="s">
        <v>258</v>
      </c>
      <c r="F500">
        <v>17.62</v>
      </c>
      <c r="G500" t="s">
        <v>283</v>
      </c>
      <c r="H500" t="s">
        <v>660</v>
      </c>
      <c r="I500">
        <v>8110</v>
      </c>
      <c r="J500">
        <v>179207</v>
      </c>
      <c r="K500" s="8">
        <v>1.2</v>
      </c>
      <c r="L500" s="8">
        <v>1</v>
      </c>
      <c r="M500" s="8">
        <v>1</v>
      </c>
      <c r="N500" s="36">
        <v>0</v>
      </c>
      <c r="O500" s="36">
        <v>0</v>
      </c>
      <c r="P500" s="36">
        <v>0</v>
      </c>
      <c r="Q500" s="36">
        <v>0</v>
      </c>
      <c r="R500" s="37">
        <v>0</v>
      </c>
      <c r="S500" s="36">
        <v>0</v>
      </c>
      <c r="T500" s="36">
        <f t="shared" si="35"/>
        <v>0</v>
      </c>
      <c r="U500" s="36">
        <f t="shared" si="38"/>
        <v>0</v>
      </c>
      <c r="V500" s="36">
        <f t="shared" si="36"/>
        <v>0</v>
      </c>
      <c r="W500" s="36">
        <f t="shared" si="37"/>
        <v>0</v>
      </c>
      <c r="X500" s="36">
        <f t="shared" si="39"/>
        <v>0</v>
      </c>
      <c r="Y500" t="s">
        <v>2633</v>
      </c>
    </row>
    <row r="501" spans="1:25" ht="14.4" x14ac:dyDescent="0.3">
      <c r="A501">
        <v>2018</v>
      </c>
      <c r="B501">
        <v>5453674</v>
      </c>
      <c r="C501" t="s">
        <v>732</v>
      </c>
      <c r="D501" t="s">
        <v>662</v>
      </c>
      <c r="E501" t="s">
        <v>258</v>
      </c>
      <c r="F501">
        <v>19.795000000000002</v>
      </c>
      <c r="G501" t="s">
        <v>283</v>
      </c>
      <c r="H501" t="s">
        <v>660</v>
      </c>
      <c r="I501">
        <v>8110</v>
      </c>
      <c r="J501">
        <v>179207</v>
      </c>
      <c r="K501" s="8">
        <v>1.2</v>
      </c>
      <c r="L501" s="8">
        <v>1</v>
      </c>
      <c r="M501" s="8">
        <v>1</v>
      </c>
      <c r="N501" s="36">
        <v>0</v>
      </c>
      <c r="O501" s="36">
        <v>0</v>
      </c>
      <c r="P501" s="36">
        <v>0</v>
      </c>
      <c r="Q501" s="36">
        <v>0</v>
      </c>
      <c r="R501" s="37">
        <v>0</v>
      </c>
      <c r="S501" s="36">
        <v>0</v>
      </c>
      <c r="T501" s="36">
        <f t="shared" si="35"/>
        <v>0</v>
      </c>
      <c r="U501" s="36">
        <f t="shared" si="38"/>
        <v>0</v>
      </c>
      <c r="V501" s="36">
        <f t="shared" si="36"/>
        <v>0</v>
      </c>
      <c r="W501" s="36">
        <f t="shared" si="37"/>
        <v>0</v>
      </c>
      <c r="X501" s="36">
        <f t="shared" si="39"/>
        <v>0</v>
      </c>
      <c r="Y501" t="s">
        <v>2633</v>
      </c>
    </row>
    <row r="502" spans="1:25" ht="14.4" x14ac:dyDescent="0.3">
      <c r="A502">
        <v>2018</v>
      </c>
      <c r="B502">
        <v>5460025</v>
      </c>
      <c r="C502" t="s">
        <v>673</v>
      </c>
      <c r="D502" t="s">
        <v>674</v>
      </c>
      <c r="E502" t="s">
        <v>258</v>
      </c>
      <c r="F502">
        <v>16.373000000000001</v>
      </c>
      <c r="G502" t="s">
        <v>283</v>
      </c>
      <c r="H502" t="s">
        <v>675</v>
      </c>
      <c r="I502">
        <v>4102</v>
      </c>
      <c r="J502">
        <v>247386</v>
      </c>
      <c r="K502" s="8">
        <v>1</v>
      </c>
      <c r="L502" s="8">
        <v>1</v>
      </c>
      <c r="M502" s="8">
        <v>1</v>
      </c>
      <c r="N502" s="36">
        <v>0.13500000000000001</v>
      </c>
      <c r="O502" s="36">
        <v>0.505</v>
      </c>
      <c r="P502" s="36">
        <v>1.7669999999999999</v>
      </c>
      <c r="Q502" s="36">
        <v>231.06</v>
      </c>
      <c r="R502" s="37">
        <v>0</v>
      </c>
      <c r="S502" s="36">
        <v>231.06</v>
      </c>
      <c r="T502" s="36">
        <f t="shared" si="35"/>
        <v>3005.7399000000005</v>
      </c>
      <c r="U502" s="36">
        <f t="shared" si="38"/>
        <v>312.32482500000009</v>
      </c>
      <c r="V502" s="36">
        <f t="shared" si="36"/>
        <v>437.13106200000004</v>
      </c>
      <c r="W502" s="36">
        <f t="shared" si="37"/>
        <v>1155.3</v>
      </c>
      <c r="X502" s="36">
        <f t="shared" si="39"/>
        <v>4910.4957870000007</v>
      </c>
      <c r="Y502" t="s">
        <v>675</v>
      </c>
    </row>
    <row r="503" spans="1:25" ht="14.4" x14ac:dyDescent="0.3">
      <c r="A503">
        <v>2018</v>
      </c>
      <c r="B503">
        <v>5460025</v>
      </c>
      <c r="C503" t="s">
        <v>673</v>
      </c>
      <c r="D503" t="s">
        <v>676</v>
      </c>
      <c r="E503" t="s">
        <v>321</v>
      </c>
      <c r="F503">
        <v>11.4</v>
      </c>
      <c r="G503" t="s">
        <v>283</v>
      </c>
      <c r="H503" t="s">
        <v>675</v>
      </c>
      <c r="I503">
        <v>4102</v>
      </c>
      <c r="J503">
        <v>247386</v>
      </c>
      <c r="K503" s="8">
        <v>1</v>
      </c>
      <c r="L503" s="8">
        <v>1</v>
      </c>
      <c r="M503" s="8">
        <v>1</v>
      </c>
      <c r="N503" s="36">
        <v>0</v>
      </c>
      <c r="O503" s="36">
        <v>0</v>
      </c>
      <c r="P503" s="36">
        <v>0</v>
      </c>
      <c r="Q503" s="36">
        <v>0</v>
      </c>
      <c r="R503" s="37">
        <v>0</v>
      </c>
      <c r="S503" s="36">
        <v>0</v>
      </c>
      <c r="T503" s="36">
        <f t="shared" si="35"/>
        <v>0</v>
      </c>
      <c r="U503" s="36">
        <f t="shared" si="38"/>
        <v>0</v>
      </c>
      <c r="V503" s="36">
        <f t="shared" si="36"/>
        <v>0</v>
      </c>
      <c r="W503" s="36">
        <f t="shared" si="37"/>
        <v>0</v>
      </c>
      <c r="X503" s="36">
        <f t="shared" si="39"/>
        <v>0</v>
      </c>
      <c r="Y503" t="s">
        <v>675</v>
      </c>
    </row>
    <row r="504" spans="1:25" ht="14.4" x14ac:dyDescent="0.3">
      <c r="A504">
        <v>2018</v>
      </c>
      <c r="B504">
        <v>5460025</v>
      </c>
      <c r="C504" t="s">
        <v>673</v>
      </c>
      <c r="D504" t="s">
        <v>677</v>
      </c>
      <c r="E504" t="s">
        <v>321</v>
      </c>
      <c r="F504">
        <v>11.4</v>
      </c>
      <c r="G504" t="s">
        <v>283</v>
      </c>
      <c r="H504" t="s">
        <v>675</v>
      </c>
      <c r="I504">
        <v>4102</v>
      </c>
      <c r="J504">
        <v>247386</v>
      </c>
      <c r="K504" s="8">
        <v>1</v>
      </c>
      <c r="L504" s="8">
        <v>1</v>
      </c>
      <c r="M504" s="8">
        <v>1</v>
      </c>
      <c r="N504" s="36">
        <v>0</v>
      </c>
      <c r="O504" s="36">
        <v>0</v>
      </c>
      <c r="P504" s="36">
        <v>0</v>
      </c>
      <c r="Q504" s="36">
        <v>0</v>
      </c>
      <c r="R504" s="37">
        <v>0</v>
      </c>
      <c r="S504" s="36">
        <v>0</v>
      </c>
      <c r="T504" s="36">
        <f t="shared" si="35"/>
        <v>0</v>
      </c>
      <c r="U504" s="36">
        <f t="shared" si="38"/>
        <v>0</v>
      </c>
      <c r="V504" s="36">
        <f t="shared" si="36"/>
        <v>0</v>
      </c>
      <c r="W504" s="36">
        <f t="shared" si="37"/>
        <v>0</v>
      </c>
      <c r="X504" s="36">
        <f t="shared" si="39"/>
        <v>0</v>
      </c>
      <c r="Y504" t="s">
        <v>675</v>
      </c>
    </row>
    <row r="505" spans="1:25" ht="14.4" x14ac:dyDescent="0.3">
      <c r="A505">
        <v>2018</v>
      </c>
      <c r="B505">
        <v>5460025</v>
      </c>
      <c r="C505" t="s">
        <v>673</v>
      </c>
      <c r="D505" t="s">
        <v>678</v>
      </c>
      <c r="E505" t="s">
        <v>258</v>
      </c>
      <c r="F505">
        <v>13.196</v>
      </c>
      <c r="G505" t="s">
        <v>283</v>
      </c>
      <c r="H505" t="s">
        <v>675</v>
      </c>
      <c r="I505">
        <v>4102</v>
      </c>
      <c r="J505">
        <v>247386</v>
      </c>
      <c r="K505" s="8">
        <v>1</v>
      </c>
      <c r="L505" s="8">
        <v>1</v>
      </c>
      <c r="M505" s="8">
        <v>1</v>
      </c>
      <c r="N505" s="36">
        <v>0.08</v>
      </c>
      <c r="O505" s="36">
        <v>0.3</v>
      </c>
      <c r="P505" s="36">
        <v>1.052</v>
      </c>
      <c r="Q505" s="36">
        <v>137.52600000000001</v>
      </c>
      <c r="R505" s="37">
        <v>0</v>
      </c>
      <c r="S505" s="36">
        <v>137.52600000000001</v>
      </c>
      <c r="T505" s="36">
        <f t="shared" si="35"/>
        <v>1781.1792000000003</v>
      </c>
      <c r="U505" s="36">
        <f t="shared" si="38"/>
        <v>185.53950000000003</v>
      </c>
      <c r="V505" s="36">
        <f t="shared" si="36"/>
        <v>260.25007200000005</v>
      </c>
      <c r="W505" s="36">
        <f t="shared" si="37"/>
        <v>687.63000000000011</v>
      </c>
      <c r="X505" s="36">
        <f t="shared" si="39"/>
        <v>2914.5987720000003</v>
      </c>
      <c r="Y505" t="s">
        <v>675</v>
      </c>
    </row>
    <row r="506" spans="1:25" ht="14.4" x14ac:dyDescent="0.3">
      <c r="A506">
        <v>2018</v>
      </c>
      <c r="B506">
        <v>5460025</v>
      </c>
      <c r="C506" t="s">
        <v>673</v>
      </c>
      <c r="D506" t="s">
        <v>679</v>
      </c>
      <c r="E506" t="s">
        <v>258</v>
      </c>
      <c r="F506">
        <v>15.64</v>
      </c>
      <c r="G506" t="s">
        <v>283</v>
      </c>
      <c r="H506" t="s">
        <v>675</v>
      </c>
      <c r="I506">
        <v>4102</v>
      </c>
      <c r="J506">
        <v>247386</v>
      </c>
      <c r="K506" s="8">
        <v>1</v>
      </c>
      <c r="L506" s="8">
        <v>1</v>
      </c>
      <c r="M506" s="8">
        <v>1</v>
      </c>
      <c r="N506" s="36">
        <v>7.0999999999999994E-2</v>
      </c>
      <c r="O506" s="36">
        <v>0.26700000000000002</v>
      </c>
      <c r="P506" s="36">
        <v>0.93400000000000005</v>
      </c>
      <c r="Q506" s="36">
        <v>122.116</v>
      </c>
      <c r="R506" s="37">
        <v>0</v>
      </c>
      <c r="S506" s="36">
        <v>122.116</v>
      </c>
      <c r="T506" s="36">
        <f t="shared" si="35"/>
        <v>1580.79654</v>
      </c>
      <c r="U506" s="36">
        <f t="shared" si="38"/>
        <v>165.13015500000006</v>
      </c>
      <c r="V506" s="36">
        <f t="shared" si="36"/>
        <v>231.05852400000003</v>
      </c>
      <c r="W506" s="36">
        <f t="shared" si="37"/>
        <v>610.58000000000004</v>
      </c>
      <c r="X506" s="36">
        <f t="shared" si="39"/>
        <v>2587.5652190000001</v>
      </c>
      <c r="Y506" t="s">
        <v>675</v>
      </c>
    </row>
    <row r="507" spans="1:25" ht="14.4" x14ac:dyDescent="0.3">
      <c r="A507">
        <v>2018</v>
      </c>
      <c r="B507">
        <v>4586106</v>
      </c>
      <c r="C507" t="s">
        <v>528</v>
      </c>
      <c r="D507" t="s">
        <v>529</v>
      </c>
      <c r="E507" t="s">
        <v>258</v>
      </c>
      <c r="F507">
        <v>1933.47</v>
      </c>
      <c r="G507" t="s">
        <v>241</v>
      </c>
      <c r="H507" t="s">
        <v>68</v>
      </c>
      <c r="I507">
        <v>14101</v>
      </c>
      <c r="J507">
        <v>173341</v>
      </c>
      <c r="K507" s="8">
        <v>1.2</v>
      </c>
      <c r="L507" s="8">
        <v>1</v>
      </c>
      <c r="M507" s="8">
        <v>1</v>
      </c>
      <c r="N507" s="36">
        <v>0.53600000000000003</v>
      </c>
      <c r="O507" s="36">
        <v>7.7190000000000003</v>
      </c>
      <c r="P507" s="36">
        <v>7.3999999999999996E-2</v>
      </c>
      <c r="Q507" s="36">
        <v>8615.1509999999998</v>
      </c>
      <c r="R507" s="37">
        <v>0</v>
      </c>
      <c r="S507" s="36">
        <v>8615.1509999999998</v>
      </c>
      <c r="T507" s="36">
        <f t="shared" si="35"/>
        <v>10034.363808</v>
      </c>
      <c r="U507" s="36">
        <f t="shared" si="38"/>
        <v>3345.0479475000006</v>
      </c>
      <c r="V507" s="36">
        <f t="shared" si="36"/>
        <v>12.827234000000002</v>
      </c>
      <c r="W507" s="36">
        <f t="shared" si="37"/>
        <v>43075.754999999997</v>
      </c>
      <c r="X507" s="36">
        <f t="shared" si="39"/>
        <v>56467.993989499999</v>
      </c>
      <c r="Y507" t="s">
        <v>2636</v>
      </c>
    </row>
    <row r="508" spans="1:25" ht="14.4" x14ac:dyDescent="0.3">
      <c r="A508">
        <v>2018</v>
      </c>
      <c r="B508">
        <v>4586106</v>
      </c>
      <c r="C508" t="s">
        <v>528</v>
      </c>
      <c r="D508" t="s">
        <v>530</v>
      </c>
      <c r="E508" t="s">
        <v>258</v>
      </c>
      <c r="F508">
        <v>1933.47</v>
      </c>
      <c r="G508" t="s">
        <v>241</v>
      </c>
      <c r="H508" t="s">
        <v>68</v>
      </c>
      <c r="I508">
        <v>14101</v>
      </c>
      <c r="J508">
        <v>173341</v>
      </c>
      <c r="K508" s="8">
        <v>1.2</v>
      </c>
      <c r="L508" s="8">
        <v>1</v>
      </c>
      <c r="M508" s="8">
        <v>1</v>
      </c>
      <c r="N508" s="36">
        <v>9.4E-2</v>
      </c>
      <c r="O508" s="36">
        <v>8.0709999999999997</v>
      </c>
      <c r="P508" s="36">
        <v>5.3999999999999999E-2</v>
      </c>
      <c r="Q508" s="36">
        <v>8481.7440000000006</v>
      </c>
      <c r="R508" s="37">
        <v>0</v>
      </c>
      <c r="S508" s="36">
        <v>8481.7440000000006</v>
      </c>
      <c r="T508" s="36">
        <f t="shared" si="35"/>
        <v>1759.7578319999998</v>
      </c>
      <c r="U508" s="36">
        <f t="shared" si="38"/>
        <v>3497.5880275000004</v>
      </c>
      <c r="V508" s="36">
        <f t="shared" si="36"/>
        <v>9.3604140000000022</v>
      </c>
      <c r="W508" s="36">
        <f t="shared" si="37"/>
        <v>42408.72</v>
      </c>
      <c r="X508" s="36">
        <f t="shared" si="39"/>
        <v>47675.426273500001</v>
      </c>
      <c r="Y508" t="s">
        <v>2636</v>
      </c>
    </row>
    <row r="509" spans="1:25" ht="14.4" x14ac:dyDescent="0.3">
      <c r="A509">
        <v>2018</v>
      </c>
      <c r="B509">
        <v>4586106</v>
      </c>
      <c r="C509" t="s">
        <v>528</v>
      </c>
      <c r="D509" t="s">
        <v>531</v>
      </c>
      <c r="E509" t="s">
        <v>258</v>
      </c>
      <c r="F509">
        <v>0.39300000000000002</v>
      </c>
      <c r="G509" t="s">
        <v>241</v>
      </c>
      <c r="H509" t="s">
        <v>68</v>
      </c>
      <c r="I509">
        <v>14101</v>
      </c>
      <c r="J509">
        <v>173341</v>
      </c>
      <c r="K509" s="8">
        <v>1.2</v>
      </c>
      <c r="L509" s="8">
        <v>1</v>
      </c>
      <c r="M509" s="8">
        <v>1</v>
      </c>
      <c r="N509" s="36">
        <v>0</v>
      </c>
      <c r="O509" s="36">
        <v>4.0000000000000001E-3</v>
      </c>
      <c r="P509" s="36">
        <v>6.0000000000000001E-3</v>
      </c>
      <c r="Q509" s="36">
        <v>4.992</v>
      </c>
      <c r="R509" s="37">
        <v>0</v>
      </c>
      <c r="S509" s="36">
        <v>4.992</v>
      </c>
      <c r="T509" s="36">
        <f t="shared" si="35"/>
        <v>0</v>
      </c>
      <c r="U509" s="36">
        <f t="shared" si="38"/>
        <v>1.7334100000000003</v>
      </c>
      <c r="V509" s="36">
        <f t="shared" si="36"/>
        <v>1.0400460000000002</v>
      </c>
      <c r="W509" s="36">
        <f t="shared" si="37"/>
        <v>24.96</v>
      </c>
      <c r="X509" s="36">
        <f t="shared" si="39"/>
        <v>27.733456</v>
      </c>
      <c r="Y509" t="s">
        <v>2636</v>
      </c>
    </row>
    <row r="510" spans="1:25" ht="14.4" x14ac:dyDescent="0.3">
      <c r="A510">
        <v>2018</v>
      </c>
      <c r="B510">
        <v>4586106</v>
      </c>
      <c r="C510" t="s">
        <v>528</v>
      </c>
      <c r="D510" t="s">
        <v>532</v>
      </c>
      <c r="E510" t="s">
        <v>258</v>
      </c>
      <c r="F510">
        <v>0.39300000000000002</v>
      </c>
      <c r="G510" t="s">
        <v>241</v>
      </c>
      <c r="H510" t="s">
        <v>68</v>
      </c>
      <c r="I510">
        <v>14101</v>
      </c>
      <c r="J510">
        <v>173341</v>
      </c>
      <c r="K510" s="8">
        <v>1.2</v>
      </c>
      <c r="L510" s="8">
        <v>1</v>
      </c>
      <c r="M510" s="8">
        <v>1</v>
      </c>
      <c r="N510" s="36">
        <v>0</v>
      </c>
      <c r="O510" s="36">
        <v>3.0000000000000001E-3</v>
      </c>
      <c r="P510" s="36">
        <v>5.0000000000000001E-3</v>
      </c>
      <c r="Q510" s="36">
        <v>3.931</v>
      </c>
      <c r="R510" s="37">
        <v>0</v>
      </c>
      <c r="S510" s="36">
        <v>3.931</v>
      </c>
      <c r="T510" s="36">
        <f t="shared" si="35"/>
        <v>0</v>
      </c>
      <c r="U510" s="36">
        <f t="shared" si="38"/>
        <v>1.3000575000000003</v>
      </c>
      <c r="V510" s="36">
        <f t="shared" si="36"/>
        <v>0.86670500000000017</v>
      </c>
      <c r="W510" s="36">
        <f t="shared" si="37"/>
        <v>19.655000000000001</v>
      </c>
      <c r="X510" s="36">
        <f t="shared" si="39"/>
        <v>21.821762500000002</v>
      </c>
      <c r="Y510" t="s">
        <v>2636</v>
      </c>
    </row>
    <row r="511" spans="1:25" ht="14.4" x14ac:dyDescent="0.3">
      <c r="A511">
        <v>2018</v>
      </c>
      <c r="B511">
        <v>88406</v>
      </c>
      <c r="C511" t="s">
        <v>416</v>
      </c>
      <c r="D511" t="s">
        <v>417</v>
      </c>
      <c r="E511" t="s">
        <v>258</v>
      </c>
      <c r="F511">
        <v>104.59699999999999</v>
      </c>
      <c r="G511" t="s">
        <v>241</v>
      </c>
      <c r="H511" t="s">
        <v>246</v>
      </c>
      <c r="I511">
        <v>8202</v>
      </c>
      <c r="J511">
        <v>38490</v>
      </c>
      <c r="K511" s="8">
        <v>1</v>
      </c>
      <c r="L511" s="8">
        <v>1</v>
      </c>
      <c r="M511" s="8">
        <v>1</v>
      </c>
      <c r="N511" s="36">
        <v>2.3E-2</v>
      </c>
      <c r="O511" s="36">
        <v>2.3410000000000002</v>
      </c>
      <c r="P511" s="36">
        <v>8.9999999999999993E-3</v>
      </c>
      <c r="Q511" s="36">
        <v>349.17</v>
      </c>
      <c r="R511" s="37">
        <v>0</v>
      </c>
      <c r="S511" s="36">
        <v>349.17</v>
      </c>
      <c r="T511" s="36">
        <f t="shared" si="35"/>
        <v>79.674300000000002</v>
      </c>
      <c r="U511" s="36">
        <f t="shared" si="38"/>
        <v>225.26272500000005</v>
      </c>
      <c r="V511" s="36">
        <f t="shared" si="36"/>
        <v>0.34641</v>
      </c>
      <c r="W511" s="36">
        <f t="shared" si="37"/>
        <v>1745.8500000000001</v>
      </c>
      <c r="X511" s="36">
        <f t="shared" si="39"/>
        <v>2051.1334350000002</v>
      </c>
      <c r="Y511" t="s">
        <v>2633</v>
      </c>
    </row>
    <row r="512" spans="1:25" ht="14.4" x14ac:dyDescent="0.3">
      <c r="A512">
        <v>2018</v>
      </c>
      <c r="B512">
        <v>436492</v>
      </c>
      <c r="C512" t="s">
        <v>494</v>
      </c>
      <c r="D512" t="s">
        <v>495</v>
      </c>
      <c r="E512" t="s">
        <v>321</v>
      </c>
      <c r="F512">
        <v>368.67</v>
      </c>
      <c r="G512" t="s">
        <v>241</v>
      </c>
      <c r="H512" t="s">
        <v>435</v>
      </c>
      <c r="I512">
        <v>2102</v>
      </c>
      <c r="J512">
        <v>11977</v>
      </c>
      <c r="K512" s="8">
        <v>1</v>
      </c>
      <c r="L512" s="8">
        <v>1</v>
      </c>
      <c r="M512" s="8">
        <v>1</v>
      </c>
      <c r="N512" s="36">
        <v>22.359000000000002</v>
      </c>
      <c r="O512" s="36">
        <v>1531.6489999999999</v>
      </c>
      <c r="P512" s="36">
        <v>1415.4559999999999</v>
      </c>
      <c r="Q512" s="36">
        <v>1010190.265</v>
      </c>
      <c r="R512" s="37">
        <v>0</v>
      </c>
      <c r="S512" s="36">
        <v>1010190.265</v>
      </c>
      <c r="T512" s="36">
        <f t="shared" si="35"/>
        <v>24101.436870000005</v>
      </c>
      <c r="U512" s="36">
        <f t="shared" si="38"/>
        <v>45861.400182500001</v>
      </c>
      <c r="V512" s="36">
        <f t="shared" si="36"/>
        <v>16952.916512</v>
      </c>
      <c r="W512" s="36">
        <f t="shared" si="37"/>
        <v>5050951.3250000002</v>
      </c>
      <c r="X512" s="36">
        <f t="shared" si="39"/>
        <v>5137867.0785645004</v>
      </c>
      <c r="Y512" t="s">
        <v>58</v>
      </c>
    </row>
    <row r="513" spans="1:25" ht="14.4" x14ac:dyDescent="0.3">
      <c r="A513">
        <v>2018</v>
      </c>
      <c r="B513">
        <v>436492</v>
      </c>
      <c r="C513" t="s">
        <v>494</v>
      </c>
      <c r="D513" t="s">
        <v>496</v>
      </c>
      <c r="E513" t="s">
        <v>321</v>
      </c>
      <c r="F513">
        <v>356.93</v>
      </c>
      <c r="G513" t="s">
        <v>241</v>
      </c>
      <c r="H513" t="s">
        <v>435</v>
      </c>
      <c r="I513">
        <v>2102</v>
      </c>
      <c r="J513">
        <v>11977</v>
      </c>
      <c r="K513" s="8">
        <v>1</v>
      </c>
      <c r="L513" s="8">
        <v>1</v>
      </c>
      <c r="M513" s="8">
        <v>1</v>
      </c>
      <c r="N513" s="36">
        <v>17.84</v>
      </c>
      <c r="O513" s="36">
        <v>1503.396</v>
      </c>
      <c r="P513" s="36">
        <v>1368.0139999999999</v>
      </c>
      <c r="Q513" s="36">
        <v>989049.03099999996</v>
      </c>
      <c r="R513" s="37">
        <v>0</v>
      </c>
      <c r="S513" s="36">
        <v>989049.03099999996</v>
      </c>
      <c r="T513" s="36">
        <f t="shared" si="35"/>
        <v>19230.271199999999</v>
      </c>
      <c r="U513" s="36">
        <f t="shared" si="38"/>
        <v>45015.434730000001</v>
      </c>
      <c r="V513" s="36">
        <f t="shared" si="36"/>
        <v>16384.703677999998</v>
      </c>
      <c r="W513" s="36">
        <f t="shared" si="37"/>
        <v>4945245.1549999993</v>
      </c>
      <c r="X513" s="36">
        <f t="shared" si="39"/>
        <v>5025875.5646079993</v>
      </c>
      <c r="Y513" t="s">
        <v>58</v>
      </c>
    </row>
    <row r="514" spans="1:25" ht="14.4" x14ac:dyDescent="0.3">
      <c r="A514">
        <v>2018</v>
      </c>
      <c r="B514">
        <v>5452292</v>
      </c>
      <c r="C514" t="s">
        <v>733</v>
      </c>
      <c r="D514" t="s">
        <v>644</v>
      </c>
      <c r="E514" t="s">
        <v>321</v>
      </c>
      <c r="F514">
        <v>738.76300000000003</v>
      </c>
      <c r="G514" t="s">
        <v>241</v>
      </c>
      <c r="H514" t="s">
        <v>435</v>
      </c>
      <c r="I514">
        <v>2102</v>
      </c>
      <c r="J514">
        <v>11977</v>
      </c>
      <c r="K514" s="8">
        <v>1</v>
      </c>
      <c r="L514" s="8">
        <v>1</v>
      </c>
      <c r="M514" s="8">
        <v>1</v>
      </c>
      <c r="N514" s="36">
        <v>392.803</v>
      </c>
      <c r="O514" s="36">
        <v>3328.0889999999999</v>
      </c>
      <c r="P514" s="36">
        <v>3919.1729999999998</v>
      </c>
      <c r="Q514" s="36">
        <v>2890917.8119999999</v>
      </c>
      <c r="R514" s="37">
        <v>0</v>
      </c>
      <c r="S514" s="36">
        <v>2890917.8119999999</v>
      </c>
      <c r="T514" s="36">
        <f t="shared" si="35"/>
        <v>423414.13779000001</v>
      </c>
      <c r="U514" s="36">
        <f t="shared" si="38"/>
        <v>99651.304882500001</v>
      </c>
      <c r="V514" s="36">
        <f t="shared" si="36"/>
        <v>46939.935020999998</v>
      </c>
      <c r="W514" s="36">
        <f t="shared" si="37"/>
        <v>14454589.059999999</v>
      </c>
      <c r="X514" s="36">
        <f t="shared" si="39"/>
        <v>15024594.437693499</v>
      </c>
      <c r="Y514" t="s">
        <v>58</v>
      </c>
    </row>
    <row r="515" spans="1:25" ht="14.4" x14ac:dyDescent="0.3">
      <c r="A515">
        <v>2018</v>
      </c>
      <c r="B515">
        <v>5452292</v>
      </c>
      <c r="C515" t="s">
        <v>733</v>
      </c>
      <c r="D515" t="s">
        <v>645</v>
      </c>
      <c r="E515" t="s">
        <v>321</v>
      </c>
      <c r="F515">
        <v>738.76300000000003</v>
      </c>
      <c r="G515" t="s">
        <v>241</v>
      </c>
      <c r="H515" t="s">
        <v>435</v>
      </c>
      <c r="I515">
        <v>2102</v>
      </c>
      <c r="J515">
        <v>11977</v>
      </c>
      <c r="K515" s="8">
        <v>1</v>
      </c>
      <c r="L515" s="8">
        <v>1</v>
      </c>
      <c r="M515" s="8">
        <v>1</v>
      </c>
      <c r="N515" s="36">
        <v>0</v>
      </c>
      <c r="O515" s="36">
        <v>0</v>
      </c>
      <c r="P515" s="36">
        <v>0</v>
      </c>
      <c r="Q515" s="36">
        <v>0</v>
      </c>
      <c r="R515" s="37">
        <v>0</v>
      </c>
      <c r="S515" s="36">
        <v>0</v>
      </c>
      <c r="T515" s="36">
        <f t="shared" ref="T515:T578" si="40">0.1*$K515*$J515*$T$1*$N515</f>
        <v>0</v>
      </c>
      <c r="U515" s="36">
        <f t="shared" si="38"/>
        <v>0</v>
      </c>
      <c r="V515" s="36">
        <f t="shared" ref="V515:V578" si="41">0.1*$M515*$J515*$V$1*$P515</f>
        <v>0</v>
      </c>
      <c r="W515" s="36">
        <f t="shared" ref="W515:W578" si="42">+S515*$W$1</f>
        <v>0</v>
      </c>
      <c r="X515" s="36">
        <f t="shared" si="39"/>
        <v>0</v>
      </c>
      <c r="Y515" t="s">
        <v>58</v>
      </c>
    </row>
    <row r="516" spans="1:25" ht="14.4" x14ac:dyDescent="0.3">
      <c r="A516">
        <v>2018</v>
      </c>
      <c r="B516">
        <v>7047</v>
      </c>
      <c r="C516" t="s">
        <v>734</v>
      </c>
      <c r="D516" t="s">
        <v>342</v>
      </c>
      <c r="E516" t="s">
        <v>258</v>
      </c>
      <c r="F516">
        <v>22.667999999999999</v>
      </c>
      <c r="G516" t="s">
        <v>283</v>
      </c>
      <c r="H516" t="s">
        <v>343</v>
      </c>
      <c r="I516">
        <v>8106</v>
      </c>
      <c r="J516">
        <v>46916</v>
      </c>
      <c r="K516" s="8">
        <v>1.2</v>
      </c>
      <c r="L516" s="8">
        <v>1</v>
      </c>
      <c r="M516" s="8">
        <v>1</v>
      </c>
      <c r="N516" s="36">
        <v>3.419</v>
      </c>
      <c r="O516" s="36">
        <v>12.769</v>
      </c>
      <c r="P516" s="36">
        <v>44.655999999999999</v>
      </c>
      <c r="Q516" s="36">
        <v>5837.0219999999999</v>
      </c>
      <c r="R516" s="37">
        <v>0</v>
      </c>
      <c r="S516" s="36">
        <v>5837.0219999999999</v>
      </c>
      <c r="T516" s="36">
        <f t="shared" si="40"/>
        <v>17323.826831999999</v>
      </c>
      <c r="U516" s="36">
        <f t="shared" ref="U516:U579" si="43">0.1*$L516*$J516*$U$1*$O516</f>
        <v>1497.6760100000004</v>
      </c>
      <c r="V516" s="36">
        <f t="shared" si="41"/>
        <v>2095.0808959999999</v>
      </c>
      <c r="W516" s="36">
        <f t="shared" si="42"/>
        <v>29185.11</v>
      </c>
      <c r="X516" s="36">
        <f t="shared" ref="X516:X579" si="44">SUM(T516:W516)</f>
        <v>50101.693738000002</v>
      </c>
      <c r="Y516" t="s">
        <v>2633</v>
      </c>
    </row>
    <row r="517" spans="1:25" ht="14.4" x14ac:dyDescent="0.3">
      <c r="A517">
        <v>2018</v>
      </c>
      <c r="B517">
        <v>7047</v>
      </c>
      <c r="C517" t="s">
        <v>734</v>
      </c>
      <c r="D517" t="s">
        <v>344</v>
      </c>
      <c r="E517" t="s">
        <v>258</v>
      </c>
      <c r="F517">
        <v>19</v>
      </c>
      <c r="G517" t="s">
        <v>283</v>
      </c>
      <c r="H517" t="s">
        <v>343</v>
      </c>
      <c r="I517">
        <v>8106</v>
      </c>
      <c r="J517">
        <v>46916</v>
      </c>
      <c r="K517" s="8">
        <v>1.2</v>
      </c>
      <c r="L517" s="8">
        <v>1</v>
      </c>
      <c r="M517" s="8">
        <v>1</v>
      </c>
      <c r="N517" s="36">
        <v>2.367</v>
      </c>
      <c r="O517" s="36">
        <v>8.8409999999999993</v>
      </c>
      <c r="P517" s="36">
        <v>30.917000000000002</v>
      </c>
      <c r="Q517" s="36">
        <v>4041.3119999999999</v>
      </c>
      <c r="R517" s="37">
        <v>0</v>
      </c>
      <c r="S517" s="36">
        <v>4041.3119999999999</v>
      </c>
      <c r="T517" s="36">
        <f t="shared" si="40"/>
        <v>11993.418576</v>
      </c>
      <c r="U517" s="36">
        <f t="shared" si="43"/>
        <v>1036.9608900000001</v>
      </c>
      <c r="V517" s="36">
        <f t="shared" si="41"/>
        <v>1450.5019720000003</v>
      </c>
      <c r="W517" s="36">
        <f t="shared" si="42"/>
        <v>20206.559999999998</v>
      </c>
      <c r="X517" s="36">
        <f t="shared" si="44"/>
        <v>34687.441437999994</v>
      </c>
      <c r="Y517" t="s">
        <v>2633</v>
      </c>
    </row>
    <row r="518" spans="1:25" ht="14.4" x14ac:dyDescent="0.3">
      <c r="A518">
        <v>2018</v>
      </c>
      <c r="B518">
        <v>7047</v>
      </c>
      <c r="C518" t="s">
        <v>734</v>
      </c>
      <c r="D518" t="s">
        <v>345</v>
      </c>
      <c r="E518" t="s">
        <v>258</v>
      </c>
      <c r="F518">
        <v>10.089</v>
      </c>
      <c r="G518" t="s">
        <v>283</v>
      </c>
      <c r="H518" t="s">
        <v>343</v>
      </c>
      <c r="I518">
        <v>8106</v>
      </c>
      <c r="J518">
        <v>46916</v>
      </c>
      <c r="K518" s="8">
        <v>1.2</v>
      </c>
      <c r="L518" s="8">
        <v>1</v>
      </c>
      <c r="M518" s="8">
        <v>1</v>
      </c>
      <c r="N518" s="36">
        <v>0.76</v>
      </c>
      <c r="O518" s="36">
        <v>2.8380000000000001</v>
      </c>
      <c r="P518" s="36">
        <v>9.9269999999999996</v>
      </c>
      <c r="Q518" s="36">
        <v>1297.6510000000001</v>
      </c>
      <c r="R518" s="37">
        <v>0</v>
      </c>
      <c r="S518" s="36">
        <v>1297.6510000000001</v>
      </c>
      <c r="T518" s="36">
        <f t="shared" si="40"/>
        <v>3850.86528</v>
      </c>
      <c r="U518" s="36">
        <f t="shared" si="43"/>
        <v>332.86902000000009</v>
      </c>
      <c r="V518" s="36">
        <f t="shared" si="41"/>
        <v>465.73513200000002</v>
      </c>
      <c r="W518" s="36">
        <f t="shared" si="42"/>
        <v>6488.2550000000001</v>
      </c>
      <c r="X518" s="36">
        <f t="shared" si="44"/>
        <v>11137.724431999999</v>
      </c>
      <c r="Y518" t="s">
        <v>2633</v>
      </c>
    </row>
    <row r="519" spans="1:25" ht="14.4" x14ac:dyDescent="0.3">
      <c r="A519">
        <v>2018</v>
      </c>
      <c r="B519">
        <v>7047</v>
      </c>
      <c r="C519" t="s">
        <v>734</v>
      </c>
      <c r="D519" t="s">
        <v>346</v>
      </c>
      <c r="E519" t="s">
        <v>258</v>
      </c>
      <c r="F519">
        <v>4.75</v>
      </c>
      <c r="G519" t="s">
        <v>283</v>
      </c>
      <c r="H519" t="s">
        <v>343</v>
      </c>
      <c r="I519">
        <v>8106</v>
      </c>
      <c r="J519">
        <v>46916</v>
      </c>
      <c r="K519" s="8">
        <v>1.2</v>
      </c>
      <c r="L519" s="8">
        <v>1</v>
      </c>
      <c r="M519" s="8">
        <v>1</v>
      </c>
      <c r="N519" s="36">
        <v>0.107</v>
      </c>
      <c r="O519" s="36">
        <v>0.40100000000000002</v>
      </c>
      <c r="P519" s="36">
        <v>1.403</v>
      </c>
      <c r="Q519" s="36">
        <v>183.51499999999999</v>
      </c>
      <c r="R519" s="37">
        <v>0</v>
      </c>
      <c r="S519" s="36">
        <v>183.51499999999999</v>
      </c>
      <c r="T519" s="36">
        <f t="shared" si="40"/>
        <v>542.16129599999999</v>
      </c>
      <c r="U519" s="36">
        <f t="shared" si="43"/>
        <v>47.033290000000008</v>
      </c>
      <c r="V519" s="36">
        <f t="shared" si="41"/>
        <v>65.823148000000003</v>
      </c>
      <c r="W519" s="36">
        <f t="shared" si="42"/>
        <v>917.57499999999993</v>
      </c>
      <c r="X519" s="36">
        <f t="shared" si="44"/>
        <v>1572.5927339999998</v>
      </c>
      <c r="Y519" t="s">
        <v>2633</v>
      </c>
    </row>
    <row r="520" spans="1:25" ht="14.4" x14ac:dyDescent="0.3">
      <c r="A520">
        <v>2018</v>
      </c>
      <c r="B520">
        <v>322</v>
      </c>
      <c r="C520" t="s">
        <v>735</v>
      </c>
      <c r="D520" t="s">
        <v>229</v>
      </c>
      <c r="E520" t="s">
        <v>230</v>
      </c>
      <c r="F520">
        <v>44.64</v>
      </c>
      <c r="G520" t="s">
        <v>231</v>
      </c>
      <c r="H520" t="s">
        <v>232</v>
      </c>
      <c r="I520">
        <v>6110</v>
      </c>
      <c r="J520">
        <v>27157</v>
      </c>
      <c r="K520" s="8">
        <v>1.2</v>
      </c>
      <c r="L520" s="8">
        <v>1</v>
      </c>
      <c r="M520" s="8">
        <v>1.2</v>
      </c>
      <c r="N520" s="36">
        <v>0.02</v>
      </c>
      <c r="O520" s="36">
        <v>1.0229999999999999</v>
      </c>
      <c r="P520" s="36">
        <v>5.3999999999999999E-2</v>
      </c>
      <c r="Q520" s="36">
        <v>1405.3774229999999</v>
      </c>
      <c r="R520" s="37">
        <v>1</v>
      </c>
      <c r="S520" s="36">
        <v>0</v>
      </c>
      <c r="T520" s="36">
        <f t="shared" si="40"/>
        <v>58.659119999999994</v>
      </c>
      <c r="U520" s="36">
        <f t="shared" si="43"/>
        <v>69.454027500000009</v>
      </c>
      <c r="V520" s="36">
        <f t="shared" si="41"/>
        <v>1.7597735999999999</v>
      </c>
      <c r="W520" s="36">
        <f t="shared" si="42"/>
        <v>0</v>
      </c>
      <c r="X520" s="36">
        <f t="shared" si="44"/>
        <v>129.87292109999999</v>
      </c>
      <c r="Y520" t="s">
        <v>2631</v>
      </c>
    </row>
    <row r="521" spans="1:25" ht="14.4" x14ac:dyDescent="0.3">
      <c r="A521">
        <v>2018</v>
      </c>
      <c r="B521">
        <v>322</v>
      </c>
      <c r="C521" t="s">
        <v>735</v>
      </c>
      <c r="D521" t="s">
        <v>233</v>
      </c>
      <c r="E521" t="s">
        <v>230</v>
      </c>
      <c r="F521">
        <v>27.35</v>
      </c>
      <c r="G521" t="s">
        <v>231</v>
      </c>
      <c r="H521" t="s">
        <v>232</v>
      </c>
      <c r="I521">
        <v>6110</v>
      </c>
      <c r="J521">
        <v>27157</v>
      </c>
      <c r="K521" s="8">
        <v>1.2</v>
      </c>
      <c r="L521" s="8">
        <v>1</v>
      </c>
      <c r="M521" s="8">
        <v>1.2</v>
      </c>
      <c r="N521" s="36">
        <v>0.02</v>
      </c>
      <c r="O521" s="36">
        <v>1.0229999999999999</v>
      </c>
      <c r="P521" s="36">
        <v>5.3999999999999999E-2</v>
      </c>
      <c r="Q521" s="36">
        <v>1405.3774229999999</v>
      </c>
      <c r="R521" s="37">
        <v>1</v>
      </c>
      <c r="S521" s="36">
        <v>0</v>
      </c>
      <c r="T521" s="36">
        <f t="shared" si="40"/>
        <v>58.659119999999994</v>
      </c>
      <c r="U521" s="36">
        <f t="shared" si="43"/>
        <v>69.454027500000009</v>
      </c>
      <c r="V521" s="36">
        <f t="shared" si="41"/>
        <v>1.7597735999999999</v>
      </c>
      <c r="W521" s="36">
        <f t="shared" si="42"/>
        <v>0</v>
      </c>
      <c r="X521" s="36">
        <f t="shared" si="44"/>
        <v>129.87292109999999</v>
      </c>
      <c r="Y521" t="s">
        <v>2631</v>
      </c>
    </row>
    <row r="522" spans="1:25" ht="14.4" x14ac:dyDescent="0.3">
      <c r="A522">
        <v>2018</v>
      </c>
      <c r="B522">
        <v>2396</v>
      </c>
      <c r="C522" t="s">
        <v>736</v>
      </c>
      <c r="D522" t="s">
        <v>240</v>
      </c>
      <c r="E522" t="s">
        <v>230</v>
      </c>
      <c r="F522">
        <v>90.013999999999996</v>
      </c>
      <c r="G522" t="s">
        <v>241</v>
      </c>
      <c r="H522" t="s">
        <v>242</v>
      </c>
      <c r="I522">
        <v>7102</v>
      </c>
      <c r="J522">
        <v>51161</v>
      </c>
      <c r="K522" s="8">
        <v>1</v>
      </c>
      <c r="L522" s="8">
        <v>1</v>
      </c>
      <c r="M522" s="8">
        <v>1</v>
      </c>
      <c r="N522" s="36">
        <v>8.9770000000000003</v>
      </c>
      <c r="O522" s="36">
        <v>131.471</v>
      </c>
      <c r="P522" s="36">
        <v>101.673</v>
      </c>
      <c r="Q522" s="36">
        <v>133085.87</v>
      </c>
      <c r="R522" s="37">
        <v>1</v>
      </c>
      <c r="S522" s="36">
        <v>0</v>
      </c>
      <c r="T522" s="36">
        <f t="shared" si="40"/>
        <v>41334.506730000008</v>
      </c>
      <c r="U522" s="36">
        <f t="shared" si="43"/>
        <v>16815.469577500004</v>
      </c>
      <c r="V522" s="36">
        <f t="shared" si="41"/>
        <v>5201.6923530000004</v>
      </c>
      <c r="W522" s="36">
        <f t="shared" si="42"/>
        <v>0</v>
      </c>
      <c r="X522" s="36">
        <f t="shared" si="44"/>
        <v>63351.668660500007</v>
      </c>
      <c r="Y522" t="s">
        <v>1088</v>
      </c>
    </row>
    <row r="523" spans="1:25" ht="14.4" x14ac:dyDescent="0.3">
      <c r="A523">
        <v>2018</v>
      </c>
      <c r="B523">
        <v>2396</v>
      </c>
      <c r="C523" t="s">
        <v>736</v>
      </c>
      <c r="D523" t="s">
        <v>243</v>
      </c>
      <c r="E523" t="s">
        <v>230</v>
      </c>
      <c r="F523">
        <v>254.11500000000001</v>
      </c>
      <c r="G523" t="s">
        <v>241</v>
      </c>
      <c r="H523" t="s">
        <v>242</v>
      </c>
      <c r="I523">
        <v>7102</v>
      </c>
      <c r="J523">
        <v>51161</v>
      </c>
      <c r="K523" s="8">
        <v>1</v>
      </c>
      <c r="L523" s="8">
        <v>1</v>
      </c>
      <c r="M523" s="8">
        <v>1</v>
      </c>
      <c r="N523" s="36">
        <v>102.685</v>
      </c>
      <c r="O523" s="36">
        <v>437.33100000000002</v>
      </c>
      <c r="P523" s="36">
        <v>114.74299999999999</v>
      </c>
      <c r="Q523" s="36">
        <v>645907.54</v>
      </c>
      <c r="R523" s="37">
        <v>1</v>
      </c>
      <c r="S523" s="36">
        <v>0</v>
      </c>
      <c r="T523" s="36">
        <f t="shared" si="40"/>
        <v>472812.05565000005</v>
      </c>
      <c r="U523" s="36">
        <f t="shared" si="43"/>
        <v>55935.728227500011</v>
      </c>
      <c r="V523" s="36">
        <f t="shared" si="41"/>
        <v>5870.3666229999999</v>
      </c>
      <c r="W523" s="36">
        <f t="shared" si="42"/>
        <v>0</v>
      </c>
      <c r="X523" s="36">
        <f t="shared" si="44"/>
        <v>534618.15050050011</v>
      </c>
      <c r="Y523" t="s">
        <v>1088</v>
      </c>
    </row>
    <row r="524" spans="1:25" ht="14.4" x14ac:dyDescent="0.3">
      <c r="A524">
        <v>2018</v>
      </c>
      <c r="B524">
        <v>2397</v>
      </c>
      <c r="C524" t="s">
        <v>737</v>
      </c>
      <c r="D524" t="s">
        <v>245</v>
      </c>
      <c r="E524" t="s">
        <v>230</v>
      </c>
      <c r="F524">
        <v>58.052</v>
      </c>
      <c r="G524" t="s">
        <v>241</v>
      </c>
      <c r="H524" t="s">
        <v>246</v>
      </c>
      <c r="I524">
        <v>8202</v>
      </c>
      <c r="J524">
        <v>38490</v>
      </c>
      <c r="K524" s="8">
        <v>1</v>
      </c>
      <c r="L524" s="8">
        <v>1</v>
      </c>
      <c r="M524" s="8">
        <v>1</v>
      </c>
      <c r="N524" s="36">
        <v>136.54599999999999</v>
      </c>
      <c r="O524" s="36">
        <v>163.727</v>
      </c>
      <c r="P524" s="36">
        <v>55.078000000000003</v>
      </c>
      <c r="Q524" s="36">
        <v>217590.76</v>
      </c>
      <c r="R524" s="37">
        <v>1</v>
      </c>
      <c r="S524" s="36">
        <v>0</v>
      </c>
      <c r="T524" s="36">
        <f t="shared" si="40"/>
        <v>473008.99859999993</v>
      </c>
      <c r="U524" s="36">
        <f t="shared" si="43"/>
        <v>15754.630575000001</v>
      </c>
      <c r="V524" s="36">
        <f t="shared" si="41"/>
        <v>2119.9522200000001</v>
      </c>
      <c r="W524" s="36">
        <f t="shared" si="42"/>
        <v>0</v>
      </c>
      <c r="X524" s="36">
        <f t="shared" si="44"/>
        <v>490883.58139499993</v>
      </c>
      <c r="Y524" t="s">
        <v>2633</v>
      </c>
    </row>
    <row r="525" spans="1:25" ht="14.4" x14ac:dyDescent="0.3">
      <c r="A525">
        <v>2018</v>
      </c>
      <c r="B525">
        <v>2397</v>
      </c>
      <c r="C525" t="s">
        <v>737</v>
      </c>
      <c r="D525" t="s">
        <v>247</v>
      </c>
      <c r="E525" t="s">
        <v>230</v>
      </c>
      <c r="F525">
        <v>115.893</v>
      </c>
      <c r="G525" t="s">
        <v>241</v>
      </c>
      <c r="H525" t="s">
        <v>246</v>
      </c>
      <c r="I525">
        <v>8202</v>
      </c>
      <c r="J525">
        <v>38490</v>
      </c>
      <c r="K525" s="8">
        <v>1</v>
      </c>
      <c r="L525" s="8">
        <v>1</v>
      </c>
      <c r="M525" s="8">
        <v>1</v>
      </c>
      <c r="N525" s="36">
        <v>64.424999999999997</v>
      </c>
      <c r="O525" s="36">
        <v>381.36</v>
      </c>
      <c r="P525" s="36">
        <v>87.494</v>
      </c>
      <c r="Q525" s="36">
        <v>352385.89</v>
      </c>
      <c r="R525" s="37">
        <v>1</v>
      </c>
      <c r="S525" s="36">
        <v>0</v>
      </c>
      <c r="T525" s="36">
        <f t="shared" si="40"/>
        <v>223174.64249999999</v>
      </c>
      <c r="U525" s="36">
        <f t="shared" si="43"/>
        <v>36696.366000000002</v>
      </c>
      <c r="V525" s="36">
        <f t="shared" si="41"/>
        <v>3367.6440600000001</v>
      </c>
      <c r="W525" s="36">
        <f t="shared" si="42"/>
        <v>0</v>
      </c>
      <c r="X525" s="36">
        <f t="shared" si="44"/>
        <v>263238.65256000002</v>
      </c>
      <c r="Y525" t="s">
        <v>2633</v>
      </c>
    </row>
    <row r="526" spans="1:25" ht="14.4" x14ac:dyDescent="0.3">
      <c r="A526">
        <v>2018</v>
      </c>
      <c r="B526">
        <v>2397</v>
      </c>
      <c r="C526" t="s">
        <v>737</v>
      </c>
      <c r="D526" t="s">
        <v>248</v>
      </c>
      <c r="E526" t="s">
        <v>230</v>
      </c>
      <c r="F526">
        <v>207.75200000000001</v>
      </c>
      <c r="G526" t="s">
        <v>241</v>
      </c>
      <c r="H526" t="s">
        <v>246</v>
      </c>
      <c r="I526">
        <v>8202</v>
      </c>
      <c r="J526">
        <v>38490</v>
      </c>
      <c r="K526" s="8">
        <v>1</v>
      </c>
      <c r="L526" s="8">
        <v>1</v>
      </c>
      <c r="M526" s="8">
        <v>1</v>
      </c>
      <c r="N526" s="36">
        <v>0</v>
      </c>
      <c r="O526" s="36">
        <v>0</v>
      </c>
      <c r="P526" s="36">
        <v>0</v>
      </c>
      <c r="Q526" s="36">
        <v>0</v>
      </c>
      <c r="R526" s="37">
        <v>1</v>
      </c>
      <c r="S526" s="36">
        <v>0</v>
      </c>
      <c r="T526" s="36">
        <f t="shared" si="40"/>
        <v>0</v>
      </c>
      <c r="U526" s="36">
        <f t="shared" si="43"/>
        <v>0</v>
      </c>
      <c r="V526" s="36">
        <f t="shared" si="41"/>
        <v>0</v>
      </c>
      <c r="W526" s="36">
        <f t="shared" si="42"/>
        <v>0</v>
      </c>
      <c r="X526" s="36">
        <f t="shared" si="44"/>
        <v>0</v>
      </c>
      <c r="Y526" t="s">
        <v>2633</v>
      </c>
    </row>
    <row r="527" spans="1:25" ht="14.4" x14ac:dyDescent="0.3">
      <c r="A527">
        <v>2018</v>
      </c>
      <c r="B527">
        <v>2397</v>
      </c>
      <c r="C527" t="s">
        <v>737</v>
      </c>
      <c r="D527" t="s">
        <v>249</v>
      </c>
      <c r="E527" t="s">
        <v>230</v>
      </c>
      <c r="F527">
        <v>194.31200000000001</v>
      </c>
      <c r="G527" t="s">
        <v>241</v>
      </c>
      <c r="H527" t="s">
        <v>246</v>
      </c>
      <c r="I527">
        <v>8202</v>
      </c>
      <c r="J527">
        <v>38490</v>
      </c>
      <c r="K527" s="8">
        <v>1</v>
      </c>
      <c r="L527" s="8">
        <v>1</v>
      </c>
      <c r="M527" s="8">
        <v>1</v>
      </c>
      <c r="N527" s="36">
        <v>161.762</v>
      </c>
      <c r="O527" s="36">
        <v>953.51499999999999</v>
      </c>
      <c r="P527" s="36">
        <v>49.448999999999998</v>
      </c>
      <c r="Q527" s="36">
        <v>772899.48190000001</v>
      </c>
      <c r="R527" s="37">
        <v>1</v>
      </c>
      <c r="S527" s="36">
        <v>0</v>
      </c>
      <c r="T527" s="36">
        <f t="shared" si="40"/>
        <v>560359.74419999996</v>
      </c>
      <c r="U527" s="36">
        <f t="shared" si="43"/>
        <v>91751.980875000008</v>
      </c>
      <c r="V527" s="36">
        <f t="shared" si="41"/>
        <v>1903.2920100000001</v>
      </c>
      <c r="W527" s="36">
        <f t="shared" si="42"/>
        <v>0</v>
      </c>
      <c r="X527" s="36">
        <f t="shared" si="44"/>
        <v>654015.01708499994</v>
      </c>
      <c r="Y527" t="s">
        <v>2633</v>
      </c>
    </row>
    <row r="528" spans="1:25" ht="14.4" x14ac:dyDescent="0.3">
      <c r="A528">
        <v>2018</v>
      </c>
      <c r="B528">
        <v>2397</v>
      </c>
      <c r="C528" t="s">
        <v>737</v>
      </c>
      <c r="D528" t="s">
        <v>250</v>
      </c>
      <c r="E528" t="s">
        <v>230</v>
      </c>
      <c r="F528">
        <v>158.309</v>
      </c>
      <c r="G528" t="s">
        <v>241</v>
      </c>
      <c r="H528" t="s">
        <v>246</v>
      </c>
      <c r="I528">
        <v>8202</v>
      </c>
      <c r="J528">
        <v>38490</v>
      </c>
      <c r="K528" s="8">
        <v>1</v>
      </c>
      <c r="L528" s="8">
        <v>1</v>
      </c>
      <c r="M528" s="8">
        <v>1</v>
      </c>
      <c r="N528" s="36">
        <v>661.28499999999997</v>
      </c>
      <c r="O528" s="36">
        <v>232.34800000000001</v>
      </c>
      <c r="P528" s="36">
        <v>363.49400000000003</v>
      </c>
      <c r="Q528" s="36">
        <v>400264.7</v>
      </c>
      <c r="R528" s="37">
        <v>1</v>
      </c>
      <c r="S528" s="36">
        <v>0</v>
      </c>
      <c r="T528" s="36">
        <f t="shared" si="40"/>
        <v>2290757.3684999999</v>
      </c>
      <c r="U528" s="36">
        <f t="shared" si="43"/>
        <v>22357.686300000005</v>
      </c>
      <c r="V528" s="36">
        <f t="shared" si="41"/>
        <v>13990.884060000002</v>
      </c>
      <c r="W528" s="36">
        <f t="shared" si="42"/>
        <v>0</v>
      </c>
      <c r="X528" s="36">
        <f t="shared" si="44"/>
        <v>2327105.9388600001</v>
      </c>
      <c r="Y528" t="s">
        <v>2633</v>
      </c>
    </row>
    <row r="529" spans="1:25" ht="14.4" x14ac:dyDescent="0.3">
      <c r="A529">
        <v>2018</v>
      </c>
      <c r="B529">
        <v>2397</v>
      </c>
      <c r="C529" t="s">
        <v>737</v>
      </c>
      <c r="D529" t="s">
        <v>251</v>
      </c>
      <c r="E529" t="s">
        <v>230</v>
      </c>
      <c r="F529">
        <v>477.18099999999998</v>
      </c>
      <c r="G529" t="s">
        <v>241</v>
      </c>
      <c r="H529" t="s">
        <v>246</v>
      </c>
      <c r="I529">
        <v>8202</v>
      </c>
      <c r="J529">
        <v>38490</v>
      </c>
      <c r="K529" s="8">
        <v>1</v>
      </c>
      <c r="L529" s="8">
        <v>1</v>
      </c>
      <c r="M529" s="8">
        <v>1</v>
      </c>
      <c r="N529" s="36">
        <v>197.33199999999999</v>
      </c>
      <c r="O529" s="36">
        <v>714.85799999999995</v>
      </c>
      <c r="P529" s="36">
        <v>63.034999999999997</v>
      </c>
      <c r="Q529" s="36">
        <v>1046447.54</v>
      </c>
      <c r="R529" s="37">
        <v>1</v>
      </c>
      <c r="S529" s="36">
        <v>0</v>
      </c>
      <c r="T529" s="36">
        <f t="shared" si="40"/>
        <v>683577.78119999997</v>
      </c>
      <c r="U529" s="36">
        <f t="shared" si="43"/>
        <v>68787.211049999998</v>
      </c>
      <c r="V529" s="36">
        <f t="shared" si="41"/>
        <v>2426.2171499999999</v>
      </c>
      <c r="W529" s="36">
        <f t="shared" si="42"/>
        <v>0</v>
      </c>
      <c r="X529" s="36">
        <f t="shared" si="44"/>
        <v>754791.20940000005</v>
      </c>
      <c r="Y529" t="s">
        <v>2633</v>
      </c>
    </row>
    <row r="530" spans="1:25" ht="14.4" x14ac:dyDescent="0.3">
      <c r="A530">
        <v>2018</v>
      </c>
      <c r="B530">
        <v>85016</v>
      </c>
      <c r="C530" t="s">
        <v>394</v>
      </c>
      <c r="D530" t="s">
        <v>395</v>
      </c>
      <c r="E530" t="s">
        <v>230</v>
      </c>
      <c r="F530">
        <v>0</v>
      </c>
      <c r="G530" t="s">
        <v>241</v>
      </c>
      <c r="H530" t="s">
        <v>396</v>
      </c>
      <c r="I530">
        <v>7303</v>
      </c>
      <c r="J530">
        <v>7227</v>
      </c>
      <c r="K530" s="8">
        <v>1</v>
      </c>
      <c r="L530" s="8">
        <v>1</v>
      </c>
      <c r="M530" s="8">
        <v>1</v>
      </c>
      <c r="N530" s="36">
        <v>24.012</v>
      </c>
      <c r="O530" s="36">
        <v>148.50899999999999</v>
      </c>
      <c r="P530" s="36">
        <v>15.153</v>
      </c>
      <c r="Q530" s="36">
        <v>158074.31</v>
      </c>
      <c r="R530" s="37">
        <v>1</v>
      </c>
      <c r="S530" s="36">
        <v>0</v>
      </c>
      <c r="T530" s="36">
        <f t="shared" si="40"/>
        <v>15618.125160000001</v>
      </c>
      <c r="U530" s="36">
        <f t="shared" si="43"/>
        <v>2683.1863575000002</v>
      </c>
      <c r="V530" s="36">
        <f t="shared" si="41"/>
        <v>109.51073100000001</v>
      </c>
      <c r="W530" s="36">
        <f t="shared" si="42"/>
        <v>0</v>
      </c>
      <c r="X530" s="36">
        <f t="shared" si="44"/>
        <v>18410.822248500001</v>
      </c>
      <c r="Y530" t="s">
        <v>1088</v>
      </c>
    </row>
    <row r="531" spans="1:25" ht="14.4" x14ac:dyDescent="0.3">
      <c r="A531">
        <v>2018</v>
      </c>
      <c r="B531">
        <v>85016</v>
      </c>
      <c r="C531" t="s">
        <v>394</v>
      </c>
      <c r="D531" t="s">
        <v>397</v>
      </c>
      <c r="E531" t="s">
        <v>230</v>
      </c>
      <c r="F531">
        <v>0</v>
      </c>
      <c r="G531" t="s">
        <v>241</v>
      </c>
      <c r="H531" t="s">
        <v>396</v>
      </c>
      <c r="I531">
        <v>7303</v>
      </c>
      <c r="J531">
        <v>7227</v>
      </c>
      <c r="K531" s="8">
        <v>1</v>
      </c>
      <c r="L531" s="8">
        <v>1</v>
      </c>
      <c r="M531" s="8">
        <v>1</v>
      </c>
      <c r="N531" s="36">
        <v>211.732</v>
      </c>
      <c r="O531" s="36">
        <v>155.72900000000001</v>
      </c>
      <c r="P531" s="36">
        <v>60.895000000000003</v>
      </c>
      <c r="Q531" s="36">
        <v>291981.15999999997</v>
      </c>
      <c r="R531" s="37">
        <v>1</v>
      </c>
      <c r="S531" s="36">
        <v>0</v>
      </c>
      <c r="T531" s="36">
        <f t="shared" si="40"/>
        <v>137716.84476000001</v>
      </c>
      <c r="U531" s="36">
        <f t="shared" si="43"/>
        <v>2813.6337075000006</v>
      </c>
      <c r="V531" s="36">
        <f t="shared" si="41"/>
        <v>440.08816500000006</v>
      </c>
      <c r="W531" s="36">
        <f t="shared" si="42"/>
        <v>0</v>
      </c>
      <c r="X531" s="36">
        <f t="shared" si="44"/>
        <v>140970.56663250001</v>
      </c>
      <c r="Y531" t="s">
        <v>1088</v>
      </c>
    </row>
    <row r="532" spans="1:25" ht="14.4" x14ac:dyDescent="0.3">
      <c r="A532">
        <v>2018</v>
      </c>
      <c r="B532">
        <v>85017</v>
      </c>
      <c r="C532" t="s">
        <v>738</v>
      </c>
      <c r="D532" t="s">
        <v>399</v>
      </c>
      <c r="E532" t="s">
        <v>230</v>
      </c>
      <c r="F532">
        <v>465.90100000000001</v>
      </c>
      <c r="G532" t="s">
        <v>241</v>
      </c>
      <c r="H532" t="s">
        <v>400</v>
      </c>
      <c r="I532">
        <v>8415</v>
      </c>
      <c r="J532">
        <v>6083</v>
      </c>
      <c r="K532" s="8">
        <v>1</v>
      </c>
      <c r="L532" s="8">
        <v>1</v>
      </c>
      <c r="M532" s="8">
        <v>1</v>
      </c>
      <c r="N532" s="36">
        <v>162.01599999999999</v>
      </c>
      <c r="O532" s="36">
        <v>752.33900000000006</v>
      </c>
      <c r="P532" s="36">
        <v>5.63</v>
      </c>
      <c r="Q532" s="36">
        <v>709377.87</v>
      </c>
      <c r="R532" s="37">
        <v>1</v>
      </c>
      <c r="S532" s="36">
        <v>0</v>
      </c>
      <c r="T532" s="36">
        <f t="shared" si="40"/>
        <v>88698.899520000006</v>
      </c>
      <c r="U532" s="36">
        <f t="shared" si="43"/>
        <v>11441.195342500003</v>
      </c>
      <c r="V532" s="36">
        <f t="shared" si="41"/>
        <v>34.247290000000007</v>
      </c>
      <c r="W532" s="36">
        <f t="shared" si="42"/>
        <v>0</v>
      </c>
      <c r="X532" s="36">
        <f t="shared" si="44"/>
        <v>100174.3421525</v>
      </c>
      <c r="Y532" t="s">
        <v>2638</v>
      </c>
    </row>
    <row r="533" spans="1:25" ht="14.4" x14ac:dyDescent="0.3">
      <c r="A533">
        <v>2018</v>
      </c>
      <c r="B533">
        <v>85017</v>
      </c>
      <c r="C533" t="s">
        <v>738</v>
      </c>
      <c r="D533" t="s">
        <v>401</v>
      </c>
      <c r="E533" t="s">
        <v>230</v>
      </c>
      <c r="F533">
        <v>902.79499999999996</v>
      </c>
      <c r="G533" t="s">
        <v>241</v>
      </c>
      <c r="H533" t="s">
        <v>400</v>
      </c>
      <c r="I533">
        <v>8415</v>
      </c>
      <c r="J533">
        <v>6083</v>
      </c>
      <c r="K533" s="8">
        <v>1</v>
      </c>
      <c r="L533" s="8">
        <v>1</v>
      </c>
      <c r="M533" s="8">
        <v>1</v>
      </c>
      <c r="N533" s="36">
        <v>494.46899999999999</v>
      </c>
      <c r="O533" s="36">
        <v>1203.962</v>
      </c>
      <c r="P533" s="36">
        <v>199.83500000000001</v>
      </c>
      <c r="Q533" s="36">
        <v>2150277.7999999998</v>
      </c>
      <c r="R533" s="37">
        <v>1</v>
      </c>
      <c r="S533" s="36">
        <v>0</v>
      </c>
      <c r="T533" s="36">
        <f t="shared" si="40"/>
        <v>270706.94342999998</v>
      </c>
      <c r="U533" s="36">
        <f t="shared" si="43"/>
        <v>18309.252115000003</v>
      </c>
      <c r="V533" s="36">
        <f t="shared" si="41"/>
        <v>1215.5963050000003</v>
      </c>
      <c r="W533" s="36">
        <f t="shared" si="42"/>
        <v>0</v>
      </c>
      <c r="X533" s="36">
        <f t="shared" si="44"/>
        <v>290231.79184999998</v>
      </c>
      <c r="Y533" t="s">
        <v>2638</v>
      </c>
    </row>
    <row r="534" spans="1:25" ht="14.4" x14ac:dyDescent="0.3">
      <c r="A534">
        <v>2018</v>
      </c>
      <c r="B534">
        <v>85017</v>
      </c>
      <c r="C534" t="s">
        <v>738</v>
      </c>
      <c r="D534" t="s">
        <v>402</v>
      </c>
      <c r="E534" t="s">
        <v>258</v>
      </c>
      <c r="F534">
        <v>37.735999999999997</v>
      </c>
      <c r="G534" t="s">
        <v>241</v>
      </c>
      <c r="H534" t="s">
        <v>400</v>
      </c>
      <c r="I534">
        <v>8415</v>
      </c>
      <c r="J534">
        <v>6083</v>
      </c>
      <c r="K534" s="8">
        <v>1</v>
      </c>
      <c r="L534" s="8">
        <v>1</v>
      </c>
      <c r="M534" s="8">
        <v>1</v>
      </c>
      <c r="N534" s="36">
        <v>6.8000000000000005E-2</v>
      </c>
      <c r="O534" s="36">
        <v>0.97399999999999998</v>
      </c>
      <c r="P534" s="36">
        <v>5.0999999999999997E-2</v>
      </c>
      <c r="Q534" s="36">
        <v>37.939</v>
      </c>
      <c r="R534" s="37">
        <v>0</v>
      </c>
      <c r="S534" s="36">
        <v>37.939</v>
      </c>
      <c r="T534" s="36">
        <f t="shared" si="40"/>
        <v>37.227960000000003</v>
      </c>
      <c r="U534" s="36">
        <f t="shared" si="43"/>
        <v>14.812105000000003</v>
      </c>
      <c r="V534" s="36">
        <f t="shared" si="41"/>
        <v>0.31023300000000004</v>
      </c>
      <c r="W534" s="36">
        <f t="shared" si="42"/>
        <v>189.69499999999999</v>
      </c>
      <c r="X534" s="36">
        <f t="shared" si="44"/>
        <v>242.045298</v>
      </c>
      <c r="Y534" t="s">
        <v>2638</v>
      </c>
    </row>
    <row r="535" spans="1:25" ht="14.4" x14ac:dyDescent="0.3">
      <c r="A535">
        <v>2018</v>
      </c>
      <c r="B535">
        <v>85018</v>
      </c>
      <c r="C535" t="s">
        <v>739</v>
      </c>
      <c r="D535" t="s">
        <v>404</v>
      </c>
      <c r="E535" t="s">
        <v>230</v>
      </c>
      <c r="F535">
        <v>652.79</v>
      </c>
      <c r="G535" t="s">
        <v>241</v>
      </c>
      <c r="H535" t="s">
        <v>307</v>
      </c>
      <c r="I535">
        <v>14106</v>
      </c>
      <c r="J535">
        <v>22920</v>
      </c>
      <c r="K535" s="8">
        <v>1</v>
      </c>
      <c r="L535" s="8">
        <v>1</v>
      </c>
      <c r="M535" s="8">
        <v>1</v>
      </c>
      <c r="N535" s="36">
        <v>197.11099999999999</v>
      </c>
      <c r="O535" s="36">
        <v>679.48</v>
      </c>
      <c r="P535" s="36">
        <v>384.03899999999999</v>
      </c>
      <c r="Q535" s="36">
        <v>1154565.81</v>
      </c>
      <c r="R535" s="37">
        <v>1</v>
      </c>
      <c r="S535" s="36">
        <v>0</v>
      </c>
      <c r="T535" s="36">
        <f t="shared" si="40"/>
        <v>406600.57079999999</v>
      </c>
      <c r="U535" s="36">
        <f t="shared" si="43"/>
        <v>38934.204000000005</v>
      </c>
      <c r="V535" s="36">
        <f t="shared" si="41"/>
        <v>8802.1738800000003</v>
      </c>
      <c r="W535" s="36">
        <f t="shared" si="42"/>
        <v>0</v>
      </c>
      <c r="X535" s="36">
        <f t="shared" si="44"/>
        <v>454336.94868000003</v>
      </c>
      <c r="Y535" t="s">
        <v>2636</v>
      </c>
    </row>
    <row r="536" spans="1:25" ht="14.4" x14ac:dyDescent="0.3">
      <c r="A536">
        <v>2018</v>
      </c>
      <c r="B536">
        <v>85018</v>
      </c>
      <c r="C536" t="s">
        <v>739</v>
      </c>
      <c r="D536" t="s">
        <v>405</v>
      </c>
      <c r="E536" t="s">
        <v>230</v>
      </c>
      <c r="F536">
        <v>219.292</v>
      </c>
      <c r="G536" t="s">
        <v>241</v>
      </c>
      <c r="H536" t="s">
        <v>307</v>
      </c>
      <c r="I536">
        <v>14106</v>
      </c>
      <c r="J536">
        <v>22920</v>
      </c>
      <c r="K536" s="8">
        <v>1</v>
      </c>
      <c r="L536" s="8">
        <v>1</v>
      </c>
      <c r="M536" s="8">
        <v>1</v>
      </c>
      <c r="N536" s="36">
        <v>51.683999999999997</v>
      </c>
      <c r="O536" s="36">
        <v>442.209</v>
      </c>
      <c r="P536" s="36">
        <v>103.38200000000001</v>
      </c>
      <c r="Q536" s="36">
        <v>387056.18</v>
      </c>
      <c r="R536" s="37">
        <v>1</v>
      </c>
      <c r="S536" s="36">
        <v>0</v>
      </c>
      <c r="T536" s="36">
        <f t="shared" si="40"/>
        <v>106613.7552</v>
      </c>
      <c r="U536" s="36">
        <f t="shared" si="43"/>
        <v>25338.575700000001</v>
      </c>
      <c r="V536" s="36">
        <f t="shared" si="41"/>
        <v>2369.5154400000001</v>
      </c>
      <c r="W536" s="36">
        <f t="shared" si="42"/>
        <v>0</v>
      </c>
      <c r="X536" s="36">
        <f t="shared" si="44"/>
        <v>134321.84633999999</v>
      </c>
      <c r="Y536" t="s">
        <v>2636</v>
      </c>
    </row>
    <row r="537" spans="1:25" ht="14.4" x14ac:dyDescent="0.3">
      <c r="A537">
        <v>2018</v>
      </c>
      <c r="B537">
        <v>5441910</v>
      </c>
      <c r="C537" t="s">
        <v>616</v>
      </c>
      <c r="D537" t="s">
        <v>617</v>
      </c>
      <c r="E537" t="s">
        <v>258</v>
      </c>
      <c r="F537">
        <v>10.795</v>
      </c>
      <c r="G537" t="s">
        <v>283</v>
      </c>
      <c r="H537" t="s">
        <v>284</v>
      </c>
      <c r="I537">
        <v>8102</v>
      </c>
      <c r="J537">
        <v>118552</v>
      </c>
      <c r="K537" s="8">
        <v>1.2</v>
      </c>
      <c r="L537" s="8">
        <v>1</v>
      </c>
      <c r="M537" s="8">
        <v>1</v>
      </c>
      <c r="N537" s="36">
        <v>1.69</v>
      </c>
      <c r="O537" s="36">
        <v>6.3140000000000001</v>
      </c>
      <c r="P537" s="36">
        <v>22.081</v>
      </c>
      <c r="Q537" s="36">
        <v>2886.3069999999998</v>
      </c>
      <c r="R537" s="37">
        <v>0</v>
      </c>
      <c r="S537" s="36">
        <v>2886.3069999999998</v>
      </c>
      <c r="T537" s="36">
        <f t="shared" si="40"/>
        <v>21638.11104</v>
      </c>
      <c r="U537" s="36">
        <f t="shared" si="43"/>
        <v>1871.3433200000004</v>
      </c>
      <c r="V537" s="36">
        <f t="shared" si="41"/>
        <v>2617.7467120000001</v>
      </c>
      <c r="W537" s="36">
        <f t="shared" si="42"/>
        <v>14431.535</v>
      </c>
      <c r="X537" s="36">
        <f t="shared" si="44"/>
        <v>40558.736072</v>
      </c>
      <c r="Y537" t="s">
        <v>2633</v>
      </c>
    </row>
    <row r="538" spans="1:25" ht="14.4" x14ac:dyDescent="0.3">
      <c r="A538">
        <v>2018</v>
      </c>
      <c r="B538">
        <v>5441910</v>
      </c>
      <c r="C538" t="s">
        <v>616</v>
      </c>
      <c r="D538" t="s">
        <v>618</v>
      </c>
      <c r="E538" t="s">
        <v>258</v>
      </c>
      <c r="F538">
        <v>10.795</v>
      </c>
      <c r="G538" t="s">
        <v>283</v>
      </c>
      <c r="H538" t="s">
        <v>284</v>
      </c>
      <c r="I538">
        <v>8102</v>
      </c>
      <c r="J538">
        <v>118552</v>
      </c>
      <c r="K538" s="8">
        <v>1.2</v>
      </c>
      <c r="L538" s="8">
        <v>1</v>
      </c>
      <c r="M538" s="8">
        <v>1</v>
      </c>
      <c r="N538" s="36">
        <v>0.753</v>
      </c>
      <c r="O538" s="36">
        <v>2.8119999999999998</v>
      </c>
      <c r="P538" s="36">
        <v>9.8339999999999996</v>
      </c>
      <c r="Q538" s="36">
        <v>1285.5319999999999</v>
      </c>
      <c r="R538" s="37">
        <v>0</v>
      </c>
      <c r="S538" s="36">
        <v>1285.5319999999999</v>
      </c>
      <c r="T538" s="36">
        <f t="shared" si="40"/>
        <v>9641.1228480000009</v>
      </c>
      <c r="U538" s="36">
        <f t="shared" si="43"/>
        <v>833.42056000000014</v>
      </c>
      <c r="V538" s="36">
        <f t="shared" si="41"/>
        <v>1165.8403680000001</v>
      </c>
      <c r="W538" s="36">
        <f t="shared" si="42"/>
        <v>6427.66</v>
      </c>
      <c r="X538" s="36">
        <f t="shared" si="44"/>
        <v>18068.043776000002</v>
      </c>
      <c r="Y538" t="s">
        <v>2633</v>
      </c>
    </row>
    <row r="539" spans="1:25" ht="14.4" x14ac:dyDescent="0.3">
      <c r="A539">
        <v>2018</v>
      </c>
      <c r="B539">
        <v>5441910</v>
      </c>
      <c r="C539" t="s">
        <v>616</v>
      </c>
      <c r="D539" t="s">
        <v>619</v>
      </c>
      <c r="E539" t="s">
        <v>258</v>
      </c>
      <c r="F539">
        <v>19.864000000000001</v>
      </c>
      <c r="G539" t="s">
        <v>283</v>
      </c>
      <c r="H539" t="s">
        <v>284</v>
      </c>
      <c r="I539">
        <v>8102</v>
      </c>
      <c r="J539">
        <v>118552</v>
      </c>
      <c r="K539" s="8">
        <v>1.2</v>
      </c>
      <c r="L539" s="8">
        <v>1</v>
      </c>
      <c r="M539" s="8">
        <v>1</v>
      </c>
      <c r="N539" s="36">
        <v>0.16200000000000001</v>
      </c>
      <c r="O539" s="36">
        <v>0.30399999999999999</v>
      </c>
      <c r="P539" s="36">
        <v>3.5470000000000002</v>
      </c>
      <c r="Q539" s="36">
        <v>2318.5189999999998</v>
      </c>
      <c r="R539" s="37">
        <v>0</v>
      </c>
      <c r="S539" s="36">
        <v>2318.5189999999998</v>
      </c>
      <c r="T539" s="36">
        <f t="shared" si="40"/>
        <v>2074.1857920000002</v>
      </c>
      <c r="U539" s="36">
        <f t="shared" si="43"/>
        <v>90.099520000000012</v>
      </c>
      <c r="V539" s="36">
        <f t="shared" si="41"/>
        <v>420.50394400000005</v>
      </c>
      <c r="W539" s="36">
        <f t="shared" si="42"/>
        <v>11592.594999999999</v>
      </c>
      <c r="X539" s="36">
        <f t="shared" si="44"/>
        <v>14177.384255999999</v>
      </c>
      <c r="Y539" t="s">
        <v>2633</v>
      </c>
    </row>
    <row r="540" spans="1:25" ht="14.4" x14ac:dyDescent="0.3">
      <c r="A540">
        <v>2018</v>
      </c>
      <c r="B540">
        <v>5441910</v>
      </c>
      <c r="C540" t="s">
        <v>616</v>
      </c>
      <c r="D540" t="s">
        <v>620</v>
      </c>
      <c r="E540" t="s">
        <v>258</v>
      </c>
      <c r="F540">
        <v>20.100000000000001</v>
      </c>
      <c r="G540" t="s">
        <v>283</v>
      </c>
      <c r="H540" t="s">
        <v>284</v>
      </c>
      <c r="I540">
        <v>8102</v>
      </c>
      <c r="J540">
        <v>118552</v>
      </c>
      <c r="K540" s="8">
        <v>1.2</v>
      </c>
      <c r="L540" s="8">
        <v>1</v>
      </c>
      <c r="M540" s="8">
        <v>1</v>
      </c>
      <c r="N540" s="36">
        <v>3.097</v>
      </c>
      <c r="O540" s="36">
        <v>11.569000000000001</v>
      </c>
      <c r="P540" s="36">
        <v>40.459000000000003</v>
      </c>
      <c r="Q540" s="36">
        <v>5288.473</v>
      </c>
      <c r="R540" s="37">
        <v>0</v>
      </c>
      <c r="S540" s="36">
        <v>5288.473</v>
      </c>
      <c r="T540" s="36">
        <f t="shared" si="40"/>
        <v>39652.798752000002</v>
      </c>
      <c r="U540" s="36">
        <f t="shared" si="43"/>
        <v>3428.820220000001</v>
      </c>
      <c r="V540" s="36">
        <f t="shared" si="41"/>
        <v>4796.4953680000008</v>
      </c>
      <c r="W540" s="36">
        <f t="shared" si="42"/>
        <v>26442.364999999998</v>
      </c>
      <c r="X540" s="36">
        <f t="shared" si="44"/>
        <v>74320.479340000005</v>
      </c>
      <c r="Y540" t="s">
        <v>2633</v>
      </c>
    </row>
    <row r="541" spans="1:25" ht="14.4" x14ac:dyDescent="0.3">
      <c r="A541">
        <v>2018</v>
      </c>
      <c r="B541">
        <v>5441910</v>
      </c>
      <c r="C541" t="s">
        <v>616</v>
      </c>
      <c r="D541" t="s">
        <v>621</v>
      </c>
      <c r="E541" t="s">
        <v>258</v>
      </c>
      <c r="F541">
        <v>16.122</v>
      </c>
      <c r="G541" t="s">
        <v>283</v>
      </c>
      <c r="H541" t="s">
        <v>284</v>
      </c>
      <c r="I541">
        <v>8102</v>
      </c>
      <c r="J541">
        <v>118552</v>
      </c>
      <c r="K541" s="8">
        <v>1.2</v>
      </c>
      <c r="L541" s="8">
        <v>1</v>
      </c>
      <c r="M541" s="8">
        <v>1</v>
      </c>
      <c r="N541" s="36">
        <v>0.251</v>
      </c>
      <c r="O541" s="36">
        <v>0.46899999999999997</v>
      </c>
      <c r="P541" s="36">
        <v>5.4690000000000003</v>
      </c>
      <c r="Q541" s="36">
        <v>3574.3879999999999</v>
      </c>
      <c r="R541" s="37">
        <v>0</v>
      </c>
      <c r="S541" s="36">
        <v>3574.3879999999999</v>
      </c>
      <c r="T541" s="36">
        <f t="shared" si="40"/>
        <v>3213.7076160000001</v>
      </c>
      <c r="U541" s="36">
        <f t="shared" si="43"/>
        <v>139.00222000000002</v>
      </c>
      <c r="V541" s="36">
        <f t="shared" si="41"/>
        <v>648.36088800000005</v>
      </c>
      <c r="W541" s="36">
        <f t="shared" si="42"/>
        <v>17871.939999999999</v>
      </c>
      <c r="X541" s="36">
        <f t="shared" si="44"/>
        <v>21873.010724</v>
      </c>
      <c r="Y541" t="s">
        <v>2633</v>
      </c>
    </row>
    <row r="542" spans="1:25" ht="14.4" x14ac:dyDescent="0.3">
      <c r="A542">
        <v>2018</v>
      </c>
      <c r="B542">
        <v>5463833</v>
      </c>
      <c r="C542" t="s">
        <v>740</v>
      </c>
      <c r="D542" t="s">
        <v>683</v>
      </c>
      <c r="E542" t="s">
        <v>265</v>
      </c>
      <c r="F542">
        <v>388.78899999999999</v>
      </c>
      <c r="G542" t="s">
        <v>241</v>
      </c>
      <c r="H542" t="s">
        <v>435</v>
      </c>
      <c r="I542">
        <v>2102</v>
      </c>
      <c r="J542">
        <v>11977</v>
      </c>
      <c r="K542" s="8">
        <v>1</v>
      </c>
      <c r="L542" s="8">
        <v>1</v>
      </c>
      <c r="M542" s="8">
        <v>1</v>
      </c>
      <c r="N542" s="36">
        <v>23.343</v>
      </c>
      <c r="O542" s="36">
        <v>211.03700000000001</v>
      </c>
      <c r="P542" s="36">
        <v>9.968</v>
      </c>
      <c r="Q542" s="36">
        <v>362966.44500000001</v>
      </c>
      <c r="R542" s="37">
        <v>0</v>
      </c>
      <c r="S542" s="36">
        <v>362966.44500000001</v>
      </c>
      <c r="T542" s="36">
        <f t="shared" si="40"/>
        <v>25162.119990000003</v>
      </c>
      <c r="U542" s="36">
        <f t="shared" si="43"/>
        <v>6318.975372500001</v>
      </c>
      <c r="V542" s="36">
        <f t="shared" si="41"/>
        <v>119.386736</v>
      </c>
      <c r="W542" s="36">
        <f t="shared" si="42"/>
        <v>1814832.2250000001</v>
      </c>
      <c r="X542" s="36">
        <f t="shared" si="44"/>
        <v>1846432.7070985001</v>
      </c>
      <c r="Y542" t="s">
        <v>58</v>
      </c>
    </row>
    <row r="543" spans="1:25" ht="14.4" x14ac:dyDescent="0.3">
      <c r="A543">
        <v>2018</v>
      </c>
      <c r="B543">
        <v>5463833</v>
      </c>
      <c r="C543" t="s">
        <v>740</v>
      </c>
      <c r="D543" t="s">
        <v>684</v>
      </c>
      <c r="E543" t="s">
        <v>265</v>
      </c>
      <c r="F543">
        <v>388.78899999999999</v>
      </c>
      <c r="G543" t="s">
        <v>241</v>
      </c>
      <c r="H543" t="s">
        <v>435</v>
      </c>
      <c r="I543">
        <v>2102</v>
      </c>
      <c r="J543">
        <v>11977</v>
      </c>
      <c r="K543" s="8">
        <v>1</v>
      </c>
      <c r="L543" s="8">
        <v>1</v>
      </c>
      <c r="M543" s="8">
        <v>1</v>
      </c>
      <c r="N543" s="36">
        <v>22.597000000000001</v>
      </c>
      <c r="O543" s="36">
        <v>243.011</v>
      </c>
      <c r="P543" s="36">
        <v>11.52</v>
      </c>
      <c r="Q543" s="36">
        <v>402244.109</v>
      </c>
      <c r="R543" s="37">
        <v>0</v>
      </c>
      <c r="S543" s="36">
        <v>402244.109</v>
      </c>
      <c r="T543" s="36">
        <f t="shared" si="40"/>
        <v>24357.984210000002</v>
      </c>
      <c r="U543" s="36">
        <f t="shared" si="43"/>
        <v>7276.3568675000006</v>
      </c>
      <c r="V543" s="36">
        <f t="shared" si="41"/>
        <v>137.97504000000001</v>
      </c>
      <c r="W543" s="36">
        <f t="shared" si="42"/>
        <v>2011220.5449999999</v>
      </c>
      <c r="X543" s="36">
        <f t="shared" si="44"/>
        <v>2042992.8611174999</v>
      </c>
      <c r="Y543" t="s">
        <v>58</v>
      </c>
    </row>
    <row r="544" spans="1:25" ht="14.4" x14ac:dyDescent="0.3">
      <c r="A544">
        <v>2018</v>
      </c>
      <c r="B544">
        <v>6760</v>
      </c>
      <c r="C544" t="s">
        <v>741</v>
      </c>
      <c r="D544" t="s">
        <v>324</v>
      </c>
      <c r="E544" t="s">
        <v>265</v>
      </c>
      <c r="F544">
        <v>84.617999999999995</v>
      </c>
      <c r="G544" t="s">
        <v>325</v>
      </c>
      <c r="H544" t="s">
        <v>326</v>
      </c>
      <c r="I544">
        <v>5103</v>
      </c>
      <c r="J544">
        <v>52938</v>
      </c>
      <c r="K544" s="8">
        <v>1.2</v>
      </c>
      <c r="L544" s="8">
        <v>1</v>
      </c>
      <c r="M544" s="8">
        <v>1</v>
      </c>
      <c r="N544" s="36">
        <v>1.61</v>
      </c>
      <c r="O544" s="36">
        <v>29.33</v>
      </c>
      <c r="P544" s="36">
        <v>4.21</v>
      </c>
      <c r="Q544" s="36">
        <v>29205.46</v>
      </c>
      <c r="R544" s="37">
        <v>0</v>
      </c>
      <c r="S544" s="36">
        <v>29205.46</v>
      </c>
      <c r="T544" s="36">
        <f t="shared" si="40"/>
        <v>9204.8594400000002</v>
      </c>
      <c r="U544" s="36">
        <f t="shared" si="43"/>
        <v>3881.6788499999998</v>
      </c>
      <c r="V544" s="36">
        <f t="shared" si="41"/>
        <v>222.86898000000002</v>
      </c>
      <c r="W544" s="36">
        <f t="shared" si="42"/>
        <v>146027.29999999999</v>
      </c>
      <c r="X544" s="36">
        <f t="shared" si="44"/>
        <v>159336.70726999998</v>
      </c>
      <c r="Y544" t="s">
        <v>61</v>
      </c>
    </row>
    <row r="545" spans="1:25" ht="14.4" x14ac:dyDescent="0.3">
      <c r="A545">
        <v>2018</v>
      </c>
      <c r="B545">
        <v>6760</v>
      </c>
      <c r="C545" t="s">
        <v>741</v>
      </c>
      <c r="D545" t="s">
        <v>327</v>
      </c>
      <c r="E545" t="s">
        <v>265</v>
      </c>
      <c r="F545">
        <v>60.116</v>
      </c>
      <c r="G545" t="s">
        <v>325</v>
      </c>
      <c r="H545" t="s">
        <v>326</v>
      </c>
      <c r="I545">
        <v>5103</v>
      </c>
      <c r="J545">
        <v>52938</v>
      </c>
      <c r="K545" s="8">
        <v>1.2</v>
      </c>
      <c r="L545" s="8">
        <v>1</v>
      </c>
      <c r="M545" s="8">
        <v>1</v>
      </c>
      <c r="N545" s="36">
        <v>3.39</v>
      </c>
      <c r="O545" s="36">
        <v>124.59</v>
      </c>
      <c r="P545" s="36">
        <v>8.9600000000000009</v>
      </c>
      <c r="Q545" s="36">
        <v>61962.34</v>
      </c>
      <c r="R545" s="37">
        <v>0</v>
      </c>
      <c r="S545" s="36">
        <v>61962.34</v>
      </c>
      <c r="T545" s="36">
        <f t="shared" si="40"/>
        <v>19381.66056</v>
      </c>
      <c r="U545" s="36">
        <f t="shared" si="43"/>
        <v>16488.863550000002</v>
      </c>
      <c r="V545" s="36">
        <f t="shared" si="41"/>
        <v>474.32448000000005</v>
      </c>
      <c r="W545" s="36">
        <f t="shared" si="42"/>
        <v>309811.69999999995</v>
      </c>
      <c r="X545" s="36">
        <f t="shared" si="44"/>
        <v>346156.54858999996</v>
      </c>
      <c r="Y545" t="s">
        <v>61</v>
      </c>
    </row>
    <row r="546" spans="1:25" ht="14.4" x14ac:dyDescent="0.3">
      <c r="A546">
        <v>2018</v>
      </c>
      <c r="B546">
        <v>6760</v>
      </c>
      <c r="C546" t="s">
        <v>741</v>
      </c>
      <c r="D546" t="s">
        <v>328</v>
      </c>
      <c r="E546" t="s">
        <v>265</v>
      </c>
      <c r="F546">
        <v>66.710999999999999</v>
      </c>
      <c r="G546" t="s">
        <v>325</v>
      </c>
      <c r="H546" t="s">
        <v>326</v>
      </c>
      <c r="I546">
        <v>5103</v>
      </c>
      <c r="J546">
        <v>52938</v>
      </c>
      <c r="K546" s="8">
        <v>1.2</v>
      </c>
      <c r="L546" s="8">
        <v>1</v>
      </c>
      <c r="M546" s="8">
        <v>1</v>
      </c>
      <c r="N546" s="36">
        <v>3.45</v>
      </c>
      <c r="O546" s="36">
        <v>127.29</v>
      </c>
      <c r="P546" s="36">
        <v>8.5500000000000007</v>
      </c>
      <c r="Q546" s="36">
        <v>63240.21</v>
      </c>
      <c r="R546" s="37">
        <v>0</v>
      </c>
      <c r="S546" s="36">
        <v>63240.21</v>
      </c>
      <c r="T546" s="36">
        <f t="shared" si="40"/>
        <v>19724.698800000002</v>
      </c>
      <c r="U546" s="36">
        <f t="shared" si="43"/>
        <v>16846.195050000002</v>
      </c>
      <c r="V546" s="36">
        <f t="shared" si="41"/>
        <v>452.61990000000003</v>
      </c>
      <c r="W546" s="36">
        <f t="shared" si="42"/>
        <v>316201.05</v>
      </c>
      <c r="X546" s="36">
        <f t="shared" si="44"/>
        <v>353224.56374999997</v>
      </c>
      <c r="Y546" t="s">
        <v>61</v>
      </c>
    </row>
    <row r="547" spans="1:25" ht="14.4" x14ac:dyDescent="0.3">
      <c r="A547">
        <v>2018</v>
      </c>
      <c r="B547">
        <v>6760</v>
      </c>
      <c r="C547" t="s">
        <v>741</v>
      </c>
      <c r="D547" t="s">
        <v>329</v>
      </c>
      <c r="E547" t="s">
        <v>265</v>
      </c>
      <c r="F547">
        <v>70.507000000000005</v>
      </c>
      <c r="G547" t="s">
        <v>325</v>
      </c>
      <c r="H547" t="s">
        <v>326</v>
      </c>
      <c r="I547">
        <v>5103</v>
      </c>
      <c r="J547">
        <v>52938</v>
      </c>
      <c r="K547" s="8">
        <v>1.2</v>
      </c>
      <c r="L547" s="8">
        <v>1</v>
      </c>
      <c r="M547" s="8">
        <v>1</v>
      </c>
      <c r="N547" s="36">
        <v>3.01</v>
      </c>
      <c r="O547" s="36">
        <v>55.38</v>
      </c>
      <c r="P547" s="36">
        <v>8</v>
      </c>
      <c r="Q547" s="36">
        <v>54742.83</v>
      </c>
      <c r="R547" s="37">
        <v>0</v>
      </c>
      <c r="S547" s="36">
        <v>54742.83</v>
      </c>
      <c r="T547" s="36">
        <f t="shared" si="40"/>
        <v>17209.085039999998</v>
      </c>
      <c r="U547" s="36">
        <f t="shared" si="43"/>
        <v>7329.2660999999998</v>
      </c>
      <c r="V547" s="36">
        <f t="shared" si="41"/>
        <v>423.50400000000002</v>
      </c>
      <c r="W547" s="36">
        <f t="shared" si="42"/>
        <v>273714.15000000002</v>
      </c>
      <c r="X547" s="36">
        <f t="shared" si="44"/>
        <v>298676.00514000002</v>
      </c>
      <c r="Y547" t="s">
        <v>61</v>
      </c>
    </row>
    <row r="548" spans="1:25" ht="14.4" x14ac:dyDescent="0.3">
      <c r="A548">
        <v>2018</v>
      </c>
      <c r="B548">
        <v>6760</v>
      </c>
      <c r="C548" t="s">
        <v>741</v>
      </c>
      <c r="D548" t="s">
        <v>330</v>
      </c>
      <c r="E548" t="s">
        <v>265</v>
      </c>
      <c r="F548">
        <v>63.405000000000001</v>
      </c>
      <c r="G548" t="s">
        <v>325</v>
      </c>
      <c r="H548" t="s">
        <v>326</v>
      </c>
      <c r="I548">
        <v>5103</v>
      </c>
      <c r="J548">
        <v>52938</v>
      </c>
      <c r="K548" s="8">
        <v>1.2</v>
      </c>
      <c r="L548" s="8">
        <v>1</v>
      </c>
      <c r="M548" s="8">
        <v>1</v>
      </c>
      <c r="N548" s="36">
        <v>3.17</v>
      </c>
      <c r="O548" s="36">
        <v>117.13</v>
      </c>
      <c r="P548" s="36">
        <v>8.3800000000000008</v>
      </c>
      <c r="Q548" s="36">
        <v>58284.93</v>
      </c>
      <c r="R548" s="37">
        <v>0</v>
      </c>
      <c r="S548" s="36">
        <v>58284.93</v>
      </c>
      <c r="T548" s="36">
        <f t="shared" si="40"/>
        <v>18123.85368</v>
      </c>
      <c r="U548" s="36">
        <f t="shared" si="43"/>
        <v>15501.56985</v>
      </c>
      <c r="V548" s="36">
        <f t="shared" si="41"/>
        <v>443.62044000000009</v>
      </c>
      <c r="W548" s="36">
        <f t="shared" si="42"/>
        <v>291424.65000000002</v>
      </c>
      <c r="X548" s="36">
        <f t="shared" si="44"/>
        <v>325493.69397000002</v>
      </c>
      <c r="Y548" t="s">
        <v>61</v>
      </c>
    </row>
    <row r="549" spans="1:25" ht="14.4" x14ac:dyDescent="0.3">
      <c r="A549">
        <v>2018</v>
      </c>
      <c r="B549">
        <v>6760</v>
      </c>
      <c r="C549" t="s">
        <v>741</v>
      </c>
      <c r="D549" t="s">
        <v>331</v>
      </c>
      <c r="E549" t="s">
        <v>258</v>
      </c>
      <c r="F549">
        <v>17.463999999999999</v>
      </c>
      <c r="G549" t="s">
        <v>325</v>
      </c>
      <c r="H549" t="s">
        <v>326</v>
      </c>
      <c r="I549">
        <v>5103</v>
      </c>
      <c r="J549">
        <v>52938</v>
      </c>
      <c r="K549" s="8">
        <v>1.2</v>
      </c>
      <c r="L549" s="8">
        <v>1</v>
      </c>
      <c r="M549" s="8">
        <v>1</v>
      </c>
      <c r="N549" s="36">
        <v>3.0000000000000001E-3</v>
      </c>
      <c r="O549" s="36">
        <v>0.22</v>
      </c>
      <c r="P549" s="36">
        <v>1.2E-2</v>
      </c>
      <c r="Q549" s="36">
        <v>41.616</v>
      </c>
      <c r="R549" s="37">
        <v>0</v>
      </c>
      <c r="S549" s="36">
        <v>41.616</v>
      </c>
      <c r="T549" s="36">
        <f t="shared" si="40"/>
        <v>17.151911999999999</v>
      </c>
      <c r="U549" s="36">
        <f t="shared" si="43"/>
        <v>29.1159</v>
      </c>
      <c r="V549" s="36">
        <f t="shared" si="41"/>
        <v>0.63525600000000004</v>
      </c>
      <c r="W549" s="36">
        <f t="shared" si="42"/>
        <v>208.07999999999998</v>
      </c>
      <c r="X549" s="36">
        <f t="shared" si="44"/>
        <v>254.98306799999997</v>
      </c>
      <c r="Y549" t="s">
        <v>61</v>
      </c>
    </row>
    <row r="550" spans="1:25" ht="14.4" x14ac:dyDescent="0.3">
      <c r="A550">
        <v>2018</v>
      </c>
      <c r="B550">
        <v>78632</v>
      </c>
      <c r="C550" t="s">
        <v>742</v>
      </c>
      <c r="D550" t="s">
        <v>379</v>
      </c>
      <c r="E550" t="s">
        <v>265</v>
      </c>
      <c r="F550">
        <v>17.329000000000001</v>
      </c>
      <c r="G550" t="s">
        <v>325</v>
      </c>
      <c r="H550" t="s">
        <v>380</v>
      </c>
      <c r="I550">
        <v>8112</v>
      </c>
      <c r="J550">
        <v>112188</v>
      </c>
      <c r="K550" s="8">
        <v>1.2</v>
      </c>
      <c r="L550" s="8">
        <v>1</v>
      </c>
      <c r="M550" s="8">
        <v>1</v>
      </c>
      <c r="N550" s="36">
        <v>0.61</v>
      </c>
      <c r="O550" s="36">
        <v>9.44</v>
      </c>
      <c r="P550" s="36">
        <v>2.41</v>
      </c>
      <c r="Q550" s="36">
        <v>12010</v>
      </c>
      <c r="R550" s="37">
        <v>0</v>
      </c>
      <c r="S550" s="36">
        <v>12010</v>
      </c>
      <c r="T550" s="36">
        <f t="shared" si="40"/>
        <v>7390.9454399999995</v>
      </c>
      <c r="U550" s="36">
        <f t="shared" si="43"/>
        <v>2647.6368000000002</v>
      </c>
      <c r="V550" s="36">
        <f t="shared" si="41"/>
        <v>270.37308000000007</v>
      </c>
      <c r="W550" s="36">
        <f t="shared" si="42"/>
        <v>60050</v>
      </c>
      <c r="X550" s="36">
        <f t="shared" si="44"/>
        <v>70358.955319999994</v>
      </c>
      <c r="Y550" t="s">
        <v>2633</v>
      </c>
    </row>
    <row r="551" spans="1:25" ht="14.4" x14ac:dyDescent="0.3">
      <c r="A551">
        <v>2018</v>
      </c>
      <c r="B551">
        <v>78632</v>
      </c>
      <c r="C551" t="s">
        <v>742</v>
      </c>
      <c r="D551" t="s">
        <v>381</v>
      </c>
      <c r="E551" t="s">
        <v>265</v>
      </c>
      <c r="F551">
        <v>19.213999999999999</v>
      </c>
      <c r="G551" t="s">
        <v>325</v>
      </c>
      <c r="H551" t="s">
        <v>380</v>
      </c>
      <c r="I551">
        <v>8112</v>
      </c>
      <c r="J551">
        <v>112188</v>
      </c>
      <c r="K551" s="8">
        <v>1.2</v>
      </c>
      <c r="L551" s="8">
        <v>1</v>
      </c>
      <c r="M551" s="8">
        <v>1</v>
      </c>
      <c r="N551" s="36">
        <v>0.51</v>
      </c>
      <c r="O551" s="36">
        <v>8</v>
      </c>
      <c r="P551" s="36">
        <v>2.04</v>
      </c>
      <c r="Q551" s="36">
        <v>7497</v>
      </c>
      <c r="R551" s="37">
        <v>0</v>
      </c>
      <c r="S551" s="36">
        <v>7497</v>
      </c>
      <c r="T551" s="36">
        <f t="shared" si="40"/>
        <v>6179.3150400000004</v>
      </c>
      <c r="U551" s="36">
        <f t="shared" si="43"/>
        <v>2243.7600000000002</v>
      </c>
      <c r="V551" s="36">
        <f t="shared" si="41"/>
        <v>228.86352000000005</v>
      </c>
      <c r="W551" s="36">
        <f t="shared" si="42"/>
        <v>37485</v>
      </c>
      <c r="X551" s="36">
        <f t="shared" si="44"/>
        <v>46136.938560000002</v>
      </c>
      <c r="Y551" t="s">
        <v>2633</v>
      </c>
    </row>
    <row r="552" spans="1:25" ht="14.4" x14ac:dyDescent="0.3">
      <c r="A552">
        <v>2018</v>
      </c>
      <c r="B552">
        <v>78632</v>
      </c>
      <c r="C552" t="s">
        <v>742</v>
      </c>
      <c r="D552" t="s">
        <v>382</v>
      </c>
      <c r="E552" t="s">
        <v>265</v>
      </c>
      <c r="F552">
        <v>19.309999999999999</v>
      </c>
      <c r="G552" t="s">
        <v>325</v>
      </c>
      <c r="H552" t="s">
        <v>380</v>
      </c>
      <c r="I552">
        <v>8112</v>
      </c>
      <c r="J552">
        <v>112188</v>
      </c>
      <c r="K552" s="8">
        <v>1.2</v>
      </c>
      <c r="L552" s="8">
        <v>1</v>
      </c>
      <c r="M552" s="8">
        <v>1</v>
      </c>
      <c r="N552" s="36">
        <v>0.35</v>
      </c>
      <c r="O552" s="36">
        <v>5.46</v>
      </c>
      <c r="P552" s="36">
        <v>1.47</v>
      </c>
      <c r="Q552" s="36">
        <v>5055</v>
      </c>
      <c r="R552" s="37">
        <v>0</v>
      </c>
      <c r="S552" s="36">
        <v>5055</v>
      </c>
      <c r="T552" s="36">
        <f t="shared" si="40"/>
        <v>4240.7064</v>
      </c>
      <c r="U552" s="36">
        <f t="shared" si="43"/>
        <v>1531.3662000000002</v>
      </c>
      <c r="V552" s="36">
        <f t="shared" si="41"/>
        <v>164.91636000000003</v>
      </c>
      <c r="W552" s="36">
        <f t="shared" si="42"/>
        <v>25275</v>
      </c>
      <c r="X552" s="36">
        <f t="shared" si="44"/>
        <v>31211.988960000002</v>
      </c>
      <c r="Y552" t="s">
        <v>2633</v>
      </c>
    </row>
    <row r="553" spans="1:25" ht="14.4" x14ac:dyDescent="0.3">
      <c r="A553">
        <v>2018</v>
      </c>
      <c r="B553">
        <v>78632</v>
      </c>
      <c r="C553" t="s">
        <v>742</v>
      </c>
      <c r="D553" t="s">
        <v>383</v>
      </c>
      <c r="E553" t="s">
        <v>265</v>
      </c>
      <c r="F553">
        <v>25.535</v>
      </c>
      <c r="G553" t="s">
        <v>325</v>
      </c>
      <c r="H553" t="s">
        <v>380</v>
      </c>
      <c r="I553">
        <v>8112</v>
      </c>
      <c r="J553">
        <v>112188</v>
      </c>
      <c r="K553" s="8">
        <v>1.2</v>
      </c>
      <c r="L553" s="8">
        <v>1</v>
      </c>
      <c r="M553" s="8">
        <v>1</v>
      </c>
      <c r="N553" s="36">
        <v>1.38</v>
      </c>
      <c r="O553" s="36">
        <v>21.83</v>
      </c>
      <c r="P553" s="36">
        <v>5.74</v>
      </c>
      <c r="Q553" s="36">
        <v>20140</v>
      </c>
      <c r="R553" s="37">
        <v>0</v>
      </c>
      <c r="S553" s="36">
        <v>20140</v>
      </c>
      <c r="T553" s="36">
        <f t="shared" si="40"/>
        <v>16720.499519999998</v>
      </c>
      <c r="U553" s="36">
        <f t="shared" si="43"/>
        <v>6122.6601000000001</v>
      </c>
      <c r="V553" s="36">
        <f t="shared" si="41"/>
        <v>643.9591200000001</v>
      </c>
      <c r="W553" s="36">
        <f t="shared" si="42"/>
        <v>100700</v>
      </c>
      <c r="X553" s="36">
        <f t="shared" si="44"/>
        <v>124187.11874000001</v>
      </c>
      <c r="Y553" t="s">
        <v>2633</v>
      </c>
    </row>
    <row r="554" spans="1:25" ht="14.4" x14ac:dyDescent="0.3">
      <c r="A554">
        <v>2018</v>
      </c>
      <c r="B554">
        <v>78632</v>
      </c>
      <c r="C554" t="s">
        <v>742</v>
      </c>
      <c r="D554" t="s">
        <v>384</v>
      </c>
      <c r="E554" t="s">
        <v>265</v>
      </c>
      <c r="F554">
        <v>32.981000000000002</v>
      </c>
      <c r="G554" t="s">
        <v>325</v>
      </c>
      <c r="H554" t="s">
        <v>380</v>
      </c>
      <c r="I554">
        <v>8112</v>
      </c>
      <c r="J554">
        <v>112188</v>
      </c>
      <c r="K554" s="8">
        <v>1.2</v>
      </c>
      <c r="L554" s="8">
        <v>1</v>
      </c>
      <c r="M554" s="8">
        <v>1</v>
      </c>
      <c r="N554" s="36">
        <v>0.6</v>
      </c>
      <c r="O554" s="36">
        <v>10.52</v>
      </c>
      <c r="P554" s="36">
        <v>2.57</v>
      </c>
      <c r="Q554" s="36">
        <v>8656</v>
      </c>
      <c r="R554" s="37">
        <v>0</v>
      </c>
      <c r="S554" s="36">
        <v>8656</v>
      </c>
      <c r="T554" s="36">
        <f t="shared" si="40"/>
        <v>7269.7824000000001</v>
      </c>
      <c r="U554" s="36">
        <f t="shared" si="43"/>
        <v>2950.5444000000002</v>
      </c>
      <c r="V554" s="36">
        <f t="shared" si="41"/>
        <v>288.32316000000003</v>
      </c>
      <c r="W554" s="36">
        <f t="shared" si="42"/>
        <v>43280</v>
      </c>
      <c r="X554" s="36">
        <f t="shared" si="44"/>
        <v>53788.649960000002</v>
      </c>
      <c r="Y554" t="s">
        <v>2633</v>
      </c>
    </row>
    <row r="555" spans="1:25" ht="14.4" x14ac:dyDescent="0.3">
      <c r="A555">
        <v>2018</v>
      </c>
      <c r="B555">
        <v>78632</v>
      </c>
      <c r="C555" t="s">
        <v>742</v>
      </c>
      <c r="D555" t="s">
        <v>385</v>
      </c>
      <c r="E555" t="s">
        <v>265</v>
      </c>
      <c r="F555">
        <v>29.21</v>
      </c>
      <c r="G555" t="s">
        <v>325</v>
      </c>
      <c r="H555" t="s">
        <v>380</v>
      </c>
      <c r="I555">
        <v>8112</v>
      </c>
      <c r="J555">
        <v>112188</v>
      </c>
      <c r="K555" s="8">
        <v>1.2</v>
      </c>
      <c r="L555" s="8">
        <v>1</v>
      </c>
      <c r="M555" s="8">
        <v>1</v>
      </c>
      <c r="N555" s="36">
        <v>1.52</v>
      </c>
      <c r="O555" s="36">
        <v>23.91</v>
      </c>
      <c r="P555" s="36">
        <v>5.65</v>
      </c>
      <c r="Q555" s="36">
        <v>22481</v>
      </c>
      <c r="R555" s="37">
        <v>0</v>
      </c>
      <c r="S555" s="36">
        <v>22481</v>
      </c>
      <c r="T555" s="36">
        <f t="shared" si="40"/>
        <v>18416.782080000001</v>
      </c>
      <c r="U555" s="36">
        <f t="shared" si="43"/>
        <v>6706.0377000000008</v>
      </c>
      <c r="V555" s="36">
        <f t="shared" si="41"/>
        <v>633.86220000000014</v>
      </c>
      <c r="W555" s="36">
        <f t="shared" si="42"/>
        <v>112405</v>
      </c>
      <c r="X555" s="36">
        <f t="shared" si="44"/>
        <v>138161.68197999999</v>
      </c>
      <c r="Y555" t="s">
        <v>2633</v>
      </c>
    </row>
    <row r="556" spans="1:25" ht="14.4" x14ac:dyDescent="0.3">
      <c r="A556">
        <v>2018</v>
      </c>
      <c r="B556">
        <v>5452212</v>
      </c>
      <c r="C556" t="s">
        <v>638</v>
      </c>
      <c r="D556" t="s">
        <v>639</v>
      </c>
      <c r="E556" t="s">
        <v>316</v>
      </c>
      <c r="F556">
        <v>223.19800000000001</v>
      </c>
      <c r="G556" t="s">
        <v>241</v>
      </c>
      <c r="H556" t="s">
        <v>380</v>
      </c>
      <c r="I556">
        <v>8112</v>
      </c>
      <c r="J556">
        <v>112188</v>
      </c>
      <c r="K556" s="8">
        <v>1.2</v>
      </c>
      <c r="L556" s="8">
        <v>1</v>
      </c>
      <c r="M556" s="8">
        <v>1</v>
      </c>
      <c r="N556" s="36">
        <v>21.867000000000001</v>
      </c>
      <c r="O556" s="36">
        <v>390.93099999999998</v>
      </c>
      <c r="P556" s="36">
        <v>550.92999999999995</v>
      </c>
      <c r="Q556" s="36">
        <v>630544.78099999996</v>
      </c>
      <c r="R556" s="37">
        <v>0</v>
      </c>
      <c r="S556" s="36">
        <v>630544.78099999996</v>
      </c>
      <c r="T556" s="36">
        <f t="shared" si="40"/>
        <v>264947.219568</v>
      </c>
      <c r="U556" s="36">
        <f t="shared" si="43"/>
        <v>109644.41757000001</v>
      </c>
      <c r="V556" s="36">
        <f t="shared" si="41"/>
        <v>61807.734840000005</v>
      </c>
      <c r="W556" s="36">
        <f t="shared" si="42"/>
        <v>3152723.9049999998</v>
      </c>
      <c r="X556" s="36">
        <f t="shared" si="44"/>
        <v>3589123.2769779996</v>
      </c>
      <c r="Y556" t="s">
        <v>2633</v>
      </c>
    </row>
    <row r="557" spans="1:25" ht="14.4" x14ac:dyDescent="0.3">
      <c r="A557">
        <v>2018</v>
      </c>
      <c r="B557">
        <v>5473202</v>
      </c>
      <c r="C557" t="s">
        <v>689</v>
      </c>
      <c r="D557" t="s">
        <v>690</v>
      </c>
      <c r="E557" t="s">
        <v>265</v>
      </c>
      <c r="F557">
        <v>414.27199999999999</v>
      </c>
      <c r="G557" t="s">
        <v>241</v>
      </c>
      <c r="H557" t="s">
        <v>326</v>
      </c>
      <c r="I557">
        <v>5103</v>
      </c>
      <c r="J557">
        <v>52938</v>
      </c>
      <c r="K557" s="8">
        <v>1.2</v>
      </c>
      <c r="L557" s="8">
        <v>1</v>
      </c>
      <c r="M557" s="8">
        <v>1</v>
      </c>
      <c r="N557" s="36">
        <v>0.754</v>
      </c>
      <c r="O557" s="36">
        <v>11.321</v>
      </c>
      <c r="P557" s="36">
        <v>0.38800000000000001</v>
      </c>
      <c r="Q557" s="36">
        <v>13972.493</v>
      </c>
      <c r="R557" s="37">
        <v>0</v>
      </c>
      <c r="S557" s="36">
        <v>13972.493</v>
      </c>
      <c r="T557" s="36">
        <f t="shared" si="40"/>
        <v>4310.8472160000001</v>
      </c>
      <c r="U557" s="36">
        <f t="shared" si="43"/>
        <v>1498.2777449999999</v>
      </c>
      <c r="V557" s="36">
        <f t="shared" si="41"/>
        <v>20.539944000000002</v>
      </c>
      <c r="W557" s="36">
        <f t="shared" si="42"/>
        <v>69862.464999999997</v>
      </c>
      <c r="X557" s="36">
        <f t="shared" si="44"/>
        <v>75692.129904999994</v>
      </c>
      <c r="Y557" t="s">
        <v>61</v>
      </c>
    </row>
    <row r="558" spans="1:25" ht="14.4" x14ac:dyDescent="0.3">
      <c r="A558">
        <v>2018</v>
      </c>
      <c r="B558">
        <v>5473202</v>
      </c>
      <c r="C558" t="s">
        <v>689</v>
      </c>
      <c r="D558" t="s">
        <v>691</v>
      </c>
      <c r="E558" t="s">
        <v>265</v>
      </c>
      <c r="F558">
        <v>237.452</v>
      </c>
      <c r="G558" t="s">
        <v>241</v>
      </c>
      <c r="H558" t="s">
        <v>326</v>
      </c>
      <c r="I558">
        <v>5103</v>
      </c>
      <c r="J558">
        <v>52938</v>
      </c>
      <c r="K558" s="8">
        <v>1.2</v>
      </c>
      <c r="L558" s="8">
        <v>1</v>
      </c>
      <c r="M558" s="8">
        <v>1</v>
      </c>
      <c r="N558" s="36">
        <v>0.36299999999999999</v>
      </c>
      <c r="O558" s="36">
        <v>9.0830000000000002</v>
      </c>
      <c r="P558" s="36">
        <v>2.8000000000000001E-2</v>
      </c>
      <c r="Q558" s="36">
        <v>5958.14</v>
      </c>
      <c r="R558" s="37">
        <v>0</v>
      </c>
      <c r="S558" s="36">
        <v>5958.14</v>
      </c>
      <c r="T558" s="36">
        <f t="shared" si="40"/>
        <v>2075.3813519999999</v>
      </c>
      <c r="U558" s="36">
        <f t="shared" si="43"/>
        <v>1202.089635</v>
      </c>
      <c r="V558" s="36">
        <f t="shared" si="41"/>
        <v>1.482264</v>
      </c>
      <c r="W558" s="36">
        <f t="shared" si="42"/>
        <v>29790.7</v>
      </c>
      <c r="X558" s="36">
        <f t="shared" si="44"/>
        <v>33069.653251000003</v>
      </c>
      <c r="Y558" t="s">
        <v>61</v>
      </c>
    </row>
    <row r="559" spans="1:25" ht="14.4" x14ac:dyDescent="0.3">
      <c r="A559">
        <v>2018</v>
      </c>
      <c r="B559">
        <v>5441785</v>
      </c>
      <c r="C559" t="s">
        <v>743</v>
      </c>
      <c r="D559" t="s">
        <v>594</v>
      </c>
      <c r="E559" t="s">
        <v>321</v>
      </c>
      <c r="F559">
        <v>513.14499999999998</v>
      </c>
      <c r="G559" t="s">
        <v>241</v>
      </c>
      <c r="H559" t="s">
        <v>435</v>
      </c>
      <c r="I559">
        <v>2102</v>
      </c>
      <c r="J559">
        <v>11977</v>
      </c>
      <c r="K559" s="8">
        <v>1</v>
      </c>
      <c r="L559" s="8">
        <v>1</v>
      </c>
      <c r="M559" s="8">
        <v>1</v>
      </c>
      <c r="N559" s="36">
        <v>77.58</v>
      </c>
      <c r="O559" s="36">
        <v>983.92600000000004</v>
      </c>
      <c r="P559" s="36">
        <v>1021.716</v>
      </c>
      <c r="Q559" s="36">
        <v>722983.50699999998</v>
      </c>
      <c r="R559" s="37">
        <v>0</v>
      </c>
      <c r="S559" s="36">
        <v>722983.50699999998</v>
      </c>
      <c r="T559" s="36">
        <f t="shared" si="40"/>
        <v>83625.809399999998</v>
      </c>
      <c r="U559" s="36">
        <f t="shared" si="43"/>
        <v>29461.204255000004</v>
      </c>
      <c r="V559" s="36">
        <f t="shared" si="41"/>
        <v>12237.092532000001</v>
      </c>
      <c r="W559" s="36">
        <f t="shared" si="42"/>
        <v>3614917.5350000001</v>
      </c>
      <c r="X559" s="36">
        <f t="shared" si="44"/>
        <v>3740241.6411870001</v>
      </c>
      <c r="Y559" t="s">
        <v>58</v>
      </c>
    </row>
    <row r="560" spans="1:25" ht="14.4" x14ac:dyDescent="0.3">
      <c r="A560">
        <v>2018</v>
      </c>
      <c r="B560">
        <v>5441785</v>
      </c>
      <c r="C560" t="s">
        <v>743</v>
      </c>
      <c r="D560" t="s">
        <v>595</v>
      </c>
      <c r="E560" t="s">
        <v>321</v>
      </c>
      <c r="F560">
        <v>521.34199999999998</v>
      </c>
      <c r="G560" t="s">
        <v>241</v>
      </c>
      <c r="H560" t="s">
        <v>435</v>
      </c>
      <c r="I560">
        <v>2102</v>
      </c>
      <c r="J560">
        <v>11977</v>
      </c>
      <c r="K560" s="8">
        <v>1</v>
      </c>
      <c r="L560" s="8">
        <v>1</v>
      </c>
      <c r="M560" s="8">
        <v>1</v>
      </c>
      <c r="N560" s="36">
        <v>0</v>
      </c>
      <c r="O560" s="36">
        <v>0</v>
      </c>
      <c r="P560" s="36">
        <v>0</v>
      </c>
      <c r="Q560" s="36">
        <v>0</v>
      </c>
      <c r="R560" s="37">
        <v>0</v>
      </c>
      <c r="S560" s="36">
        <v>0</v>
      </c>
      <c r="T560" s="36">
        <f t="shared" si="40"/>
        <v>0</v>
      </c>
      <c r="U560" s="36">
        <f t="shared" si="43"/>
        <v>0</v>
      </c>
      <c r="V560" s="36">
        <f t="shared" si="41"/>
        <v>0</v>
      </c>
      <c r="W560" s="36">
        <f t="shared" si="42"/>
        <v>0</v>
      </c>
      <c r="X560" s="36">
        <f t="shared" si="44"/>
        <v>0</v>
      </c>
      <c r="Y560" t="s">
        <v>58</v>
      </c>
    </row>
    <row r="561" spans="1:25" ht="14.4" x14ac:dyDescent="0.3">
      <c r="A561">
        <v>2018</v>
      </c>
      <c r="B561">
        <v>5441785</v>
      </c>
      <c r="C561" t="s">
        <v>743</v>
      </c>
      <c r="D561" t="s">
        <v>596</v>
      </c>
      <c r="E561" t="s">
        <v>265</v>
      </c>
      <c r="F561">
        <v>1915.1869999999999</v>
      </c>
      <c r="G561" t="s">
        <v>241</v>
      </c>
      <c r="H561" t="s">
        <v>435</v>
      </c>
      <c r="I561">
        <v>2102</v>
      </c>
      <c r="J561">
        <v>11977</v>
      </c>
      <c r="K561" s="8">
        <v>1</v>
      </c>
      <c r="L561" s="8">
        <v>1</v>
      </c>
      <c r="M561" s="8">
        <v>1</v>
      </c>
      <c r="N561" s="36">
        <v>2.4079999999999999</v>
      </c>
      <c r="O561" s="36">
        <v>119.735</v>
      </c>
      <c r="P561" s="36">
        <v>0.76</v>
      </c>
      <c r="Q561" s="36">
        <v>158292.61900000001</v>
      </c>
      <c r="R561" s="37">
        <v>0</v>
      </c>
      <c r="S561" s="36">
        <v>158292.61900000001</v>
      </c>
      <c r="T561" s="36">
        <f t="shared" si="40"/>
        <v>2595.65544</v>
      </c>
      <c r="U561" s="36">
        <f t="shared" si="43"/>
        <v>3585.1652375000003</v>
      </c>
      <c r="V561" s="36">
        <f t="shared" si="41"/>
        <v>9.1025200000000002</v>
      </c>
      <c r="W561" s="36">
        <f t="shared" si="42"/>
        <v>791463.09499999997</v>
      </c>
      <c r="X561" s="36">
        <f t="shared" si="44"/>
        <v>797653.01819749991</v>
      </c>
      <c r="Y561" t="s">
        <v>58</v>
      </c>
    </row>
    <row r="562" spans="1:25" ht="14.4" x14ac:dyDescent="0.3">
      <c r="A562">
        <v>2018</v>
      </c>
      <c r="B562">
        <v>5441785</v>
      </c>
      <c r="C562" t="s">
        <v>743</v>
      </c>
      <c r="D562" t="s">
        <v>744</v>
      </c>
      <c r="E562" t="s">
        <v>258</v>
      </c>
      <c r="F562">
        <v>375</v>
      </c>
      <c r="G562" t="s">
        <v>241</v>
      </c>
      <c r="H562" t="s">
        <v>435</v>
      </c>
      <c r="I562">
        <v>2102</v>
      </c>
      <c r="J562">
        <v>11977</v>
      </c>
      <c r="K562" s="8">
        <v>1</v>
      </c>
      <c r="L562" s="8">
        <v>1</v>
      </c>
      <c r="M562" s="8">
        <v>1</v>
      </c>
      <c r="N562" s="36">
        <v>10.38</v>
      </c>
      <c r="O562" s="36">
        <v>82.591999999999999</v>
      </c>
      <c r="P562" s="36">
        <v>85.188999999999993</v>
      </c>
      <c r="Q562" s="36">
        <v>144751.815</v>
      </c>
      <c r="R562" s="37">
        <v>0</v>
      </c>
      <c r="S562" s="36">
        <v>144751.815</v>
      </c>
      <c r="T562" s="36">
        <f t="shared" si="40"/>
        <v>11188.913400000001</v>
      </c>
      <c r="U562" s="36">
        <f t="shared" si="43"/>
        <v>2473.0109600000001</v>
      </c>
      <c r="V562" s="36">
        <f t="shared" si="41"/>
        <v>1020.3086529999999</v>
      </c>
      <c r="W562" s="36">
        <f t="shared" si="42"/>
        <v>723759.07499999995</v>
      </c>
      <c r="X562" s="36">
        <f t="shared" si="44"/>
        <v>738441.30801299994</v>
      </c>
      <c r="Y562" t="s">
        <v>58</v>
      </c>
    </row>
    <row r="563" spans="1:25" ht="14.4" x14ac:dyDescent="0.3">
      <c r="A563">
        <v>2018</v>
      </c>
      <c r="B563">
        <v>5441787</v>
      </c>
      <c r="C563" t="s">
        <v>597</v>
      </c>
      <c r="D563" t="s">
        <v>598</v>
      </c>
      <c r="E563" t="s">
        <v>321</v>
      </c>
      <c r="F563">
        <v>306.815</v>
      </c>
      <c r="G563" t="s">
        <v>241</v>
      </c>
      <c r="H563" t="s">
        <v>558</v>
      </c>
      <c r="I563">
        <v>2301</v>
      </c>
      <c r="J563">
        <v>28180</v>
      </c>
      <c r="K563" s="8">
        <v>1.2</v>
      </c>
      <c r="L563" s="8">
        <v>1</v>
      </c>
      <c r="M563" s="8">
        <v>1</v>
      </c>
      <c r="N563" s="36">
        <v>0</v>
      </c>
      <c r="O563" s="36">
        <v>0</v>
      </c>
      <c r="P563" s="36">
        <v>0</v>
      </c>
      <c r="Q563" s="36">
        <v>0</v>
      </c>
      <c r="R563" s="37">
        <v>0</v>
      </c>
      <c r="S563" s="36">
        <v>0</v>
      </c>
      <c r="T563" s="36">
        <f t="shared" si="40"/>
        <v>0</v>
      </c>
      <c r="U563" s="36">
        <f t="shared" si="43"/>
        <v>0</v>
      </c>
      <c r="V563" s="36">
        <f t="shared" si="41"/>
        <v>0</v>
      </c>
      <c r="W563" s="36">
        <f t="shared" si="42"/>
        <v>0</v>
      </c>
      <c r="X563" s="36">
        <f t="shared" si="44"/>
        <v>0</v>
      </c>
      <c r="Y563" t="s">
        <v>58</v>
      </c>
    </row>
    <row r="564" spans="1:25" ht="14.4" x14ac:dyDescent="0.3">
      <c r="A564">
        <v>2018</v>
      </c>
      <c r="B564">
        <v>5441787</v>
      </c>
      <c r="C564" t="s">
        <v>597</v>
      </c>
      <c r="D564" t="s">
        <v>599</v>
      </c>
      <c r="E564" t="s">
        <v>321</v>
      </c>
      <c r="F564">
        <v>295.50599999999997</v>
      </c>
      <c r="G564" t="s">
        <v>241</v>
      </c>
      <c r="H564" t="s">
        <v>558</v>
      </c>
      <c r="I564">
        <v>2301</v>
      </c>
      <c r="J564">
        <v>28180</v>
      </c>
      <c r="K564" s="8">
        <v>1.2</v>
      </c>
      <c r="L564" s="8">
        <v>1</v>
      </c>
      <c r="M564" s="8">
        <v>1</v>
      </c>
      <c r="N564" s="36">
        <v>24.978999999999999</v>
      </c>
      <c r="O564" s="36">
        <v>333.84199999999998</v>
      </c>
      <c r="P564" s="36">
        <v>466.18900000000002</v>
      </c>
      <c r="Q564" s="36">
        <v>299694.92499999999</v>
      </c>
      <c r="R564" s="37">
        <v>0</v>
      </c>
      <c r="S564" s="36">
        <v>299694.92499999999</v>
      </c>
      <c r="T564" s="36">
        <f t="shared" si="40"/>
        <v>76022.087759999995</v>
      </c>
      <c r="U564" s="36">
        <f t="shared" si="43"/>
        <v>23519.168900000001</v>
      </c>
      <c r="V564" s="36">
        <f t="shared" si="41"/>
        <v>13137.20602</v>
      </c>
      <c r="W564" s="36">
        <f t="shared" si="42"/>
        <v>1498474.625</v>
      </c>
      <c r="X564" s="36">
        <f t="shared" si="44"/>
        <v>1611153.0876799999</v>
      </c>
      <c r="Y564" t="s">
        <v>58</v>
      </c>
    </row>
    <row r="565" spans="1:25" ht="14.4" x14ac:dyDescent="0.3">
      <c r="A565">
        <v>2018</v>
      </c>
      <c r="B565">
        <v>5441787</v>
      </c>
      <c r="C565" t="s">
        <v>597</v>
      </c>
      <c r="D565" t="s">
        <v>600</v>
      </c>
      <c r="E565" t="s">
        <v>321</v>
      </c>
      <c r="F565">
        <v>434.33499999999998</v>
      </c>
      <c r="G565" t="s">
        <v>241</v>
      </c>
      <c r="H565" t="s">
        <v>558</v>
      </c>
      <c r="I565">
        <v>2301</v>
      </c>
      <c r="J565">
        <v>28180</v>
      </c>
      <c r="K565" s="8">
        <v>1.2</v>
      </c>
      <c r="L565" s="8">
        <v>1</v>
      </c>
      <c r="M565" s="8">
        <v>1</v>
      </c>
      <c r="N565" s="36">
        <v>0</v>
      </c>
      <c r="O565" s="36">
        <v>0</v>
      </c>
      <c r="P565" s="36">
        <v>0</v>
      </c>
      <c r="Q565" s="36">
        <v>0</v>
      </c>
      <c r="R565" s="37">
        <v>0</v>
      </c>
      <c r="S565" s="36">
        <v>0</v>
      </c>
      <c r="T565" s="36">
        <f t="shared" si="40"/>
        <v>0</v>
      </c>
      <c r="U565" s="36">
        <f t="shared" si="43"/>
        <v>0</v>
      </c>
      <c r="V565" s="36">
        <f t="shared" si="41"/>
        <v>0</v>
      </c>
      <c r="W565" s="36">
        <f t="shared" si="42"/>
        <v>0</v>
      </c>
      <c r="X565" s="36">
        <f t="shared" si="44"/>
        <v>0</v>
      </c>
      <c r="Y565" t="s">
        <v>58</v>
      </c>
    </row>
    <row r="566" spans="1:25" ht="14.4" x14ac:dyDescent="0.3">
      <c r="A566">
        <v>2018</v>
      </c>
      <c r="B566">
        <v>5441787</v>
      </c>
      <c r="C566" t="s">
        <v>597</v>
      </c>
      <c r="D566" t="s">
        <v>601</v>
      </c>
      <c r="E566" t="s">
        <v>321</v>
      </c>
      <c r="F566">
        <v>403.29</v>
      </c>
      <c r="G566" t="s">
        <v>241</v>
      </c>
      <c r="H566" t="s">
        <v>558</v>
      </c>
      <c r="I566">
        <v>2301</v>
      </c>
      <c r="J566">
        <v>28180</v>
      </c>
      <c r="K566" s="8">
        <v>1.2</v>
      </c>
      <c r="L566" s="8">
        <v>1</v>
      </c>
      <c r="M566" s="8">
        <v>1</v>
      </c>
      <c r="N566" s="36">
        <v>37.036999999999999</v>
      </c>
      <c r="O566" s="36">
        <v>1409.1569999999999</v>
      </c>
      <c r="P566" s="36">
        <v>1572.874</v>
      </c>
      <c r="Q566" s="36">
        <v>1016786.875</v>
      </c>
      <c r="R566" s="37">
        <v>0</v>
      </c>
      <c r="S566" s="36">
        <v>1016786.875</v>
      </c>
      <c r="T566" s="36">
        <f t="shared" si="40"/>
        <v>112719.88728</v>
      </c>
      <c r="U566" s="36">
        <f t="shared" si="43"/>
        <v>99275.110650000002</v>
      </c>
      <c r="V566" s="36">
        <f t="shared" si="41"/>
        <v>44323.589319999999</v>
      </c>
      <c r="W566" s="36">
        <f t="shared" si="42"/>
        <v>5083934.375</v>
      </c>
      <c r="X566" s="36">
        <f t="shared" si="44"/>
        <v>5340252.9622499999</v>
      </c>
      <c r="Y566" t="s">
        <v>58</v>
      </c>
    </row>
    <row r="567" spans="1:25" ht="14.4" x14ac:dyDescent="0.3">
      <c r="A567">
        <v>2018</v>
      </c>
      <c r="B567">
        <v>5441787</v>
      </c>
      <c r="C567" t="s">
        <v>597</v>
      </c>
      <c r="D567" t="s">
        <v>602</v>
      </c>
      <c r="E567" t="s">
        <v>265</v>
      </c>
      <c r="F567">
        <v>542.52499999999998</v>
      </c>
      <c r="G567" t="s">
        <v>241</v>
      </c>
      <c r="H567" t="s">
        <v>558</v>
      </c>
      <c r="I567">
        <v>2301</v>
      </c>
      <c r="J567">
        <v>28180</v>
      </c>
      <c r="K567" s="8">
        <v>1.2</v>
      </c>
      <c r="L567" s="8">
        <v>1</v>
      </c>
      <c r="M567" s="8">
        <v>1</v>
      </c>
      <c r="N567" s="36">
        <v>6.37</v>
      </c>
      <c r="O567" s="36">
        <v>350.18700000000001</v>
      </c>
      <c r="P567" s="36">
        <v>2.0110000000000001</v>
      </c>
      <c r="Q567" s="36">
        <v>493161.47600000002</v>
      </c>
      <c r="R567" s="37">
        <v>0</v>
      </c>
      <c r="S567" s="36">
        <v>493161.47600000002</v>
      </c>
      <c r="T567" s="36">
        <f t="shared" si="40"/>
        <v>19386.712800000001</v>
      </c>
      <c r="U567" s="36">
        <f t="shared" si="43"/>
        <v>24670.674150000003</v>
      </c>
      <c r="V567" s="36">
        <f t="shared" si="41"/>
        <v>56.669980000000002</v>
      </c>
      <c r="W567" s="36">
        <f t="shared" si="42"/>
        <v>2465807.38</v>
      </c>
      <c r="X567" s="36">
        <f t="shared" si="44"/>
        <v>2509921.4369299999</v>
      </c>
      <c r="Y567" t="s">
        <v>58</v>
      </c>
    </row>
    <row r="568" spans="1:25" ht="14.4" x14ac:dyDescent="0.3">
      <c r="A568">
        <v>2018</v>
      </c>
      <c r="B568">
        <v>5441787</v>
      </c>
      <c r="C568" t="s">
        <v>597</v>
      </c>
      <c r="D568" t="s">
        <v>603</v>
      </c>
      <c r="E568" t="s">
        <v>258</v>
      </c>
      <c r="F568">
        <v>101.449</v>
      </c>
      <c r="G568" t="s">
        <v>241</v>
      </c>
      <c r="H568" t="s">
        <v>558</v>
      </c>
      <c r="I568">
        <v>2301</v>
      </c>
      <c r="J568">
        <v>28180</v>
      </c>
      <c r="K568" s="8">
        <v>1.2</v>
      </c>
      <c r="L568" s="8">
        <v>1</v>
      </c>
      <c r="M568" s="8">
        <v>1</v>
      </c>
      <c r="N568" s="36">
        <v>1.2E-2</v>
      </c>
      <c r="O568" s="36">
        <v>3.6640000000000001</v>
      </c>
      <c r="P568" s="36">
        <v>1.4E-2</v>
      </c>
      <c r="Q568" s="36">
        <v>545.5</v>
      </c>
      <c r="R568" s="37">
        <v>0</v>
      </c>
      <c r="S568" s="36">
        <v>545.5</v>
      </c>
      <c r="T568" s="36">
        <f t="shared" si="40"/>
        <v>36.521280000000004</v>
      </c>
      <c r="U568" s="36">
        <f t="shared" si="43"/>
        <v>258.12880000000001</v>
      </c>
      <c r="V568" s="36">
        <f t="shared" si="41"/>
        <v>0.39451999999999998</v>
      </c>
      <c r="W568" s="36">
        <f t="shared" si="42"/>
        <v>2727.5</v>
      </c>
      <c r="X568" s="36">
        <f t="shared" si="44"/>
        <v>3022.5446000000002</v>
      </c>
      <c r="Y568" t="s">
        <v>58</v>
      </c>
    </row>
    <row r="569" spans="1:25" ht="14.4" x14ac:dyDescent="0.3">
      <c r="A569">
        <v>2018</v>
      </c>
      <c r="B569">
        <v>5441787</v>
      </c>
      <c r="C569" t="s">
        <v>597</v>
      </c>
      <c r="D569" t="s">
        <v>604</v>
      </c>
      <c r="E569" t="s">
        <v>258</v>
      </c>
      <c r="F569">
        <v>102.435</v>
      </c>
      <c r="G569" t="s">
        <v>241</v>
      </c>
      <c r="H569" t="s">
        <v>558</v>
      </c>
      <c r="I569">
        <v>2301</v>
      </c>
      <c r="J569">
        <v>28180</v>
      </c>
      <c r="K569" s="8">
        <v>1.2</v>
      </c>
      <c r="L569" s="8">
        <v>1</v>
      </c>
      <c r="M569" s="8">
        <v>1</v>
      </c>
      <c r="N569" s="36">
        <v>0.02</v>
      </c>
      <c r="O569" s="36">
        <v>6.2489999999999997</v>
      </c>
      <c r="P569" s="36">
        <v>2.5000000000000001E-2</v>
      </c>
      <c r="Q569" s="36">
        <v>842.17200000000003</v>
      </c>
      <c r="R569" s="37">
        <v>0</v>
      </c>
      <c r="S569" s="36">
        <v>842.17200000000003</v>
      </c>
      <c r="T569" s="36">
        <f t="shared" si="40"/>
        <v>60.8688</v>
      </c>
      <c r="U569" s="36">
        <f t="shared" si="43"/>
        <v>440.24205000000001</v>
      </c>
      <c r="V569" s="36">
        <f t="shared" si="41"/>
        <v>0.70450000000000002</v>
      </c>
      <c r="W569" s="36">
        <f t="shared" si="42"/>
        <v>4210.8600000000006</v>
      </c>
      <c r="X569" s="36">
        <f t="shared" si="44"/>
        <v>4712.6753500000004</v>
      </c>
      <c r="Y569" t="s">
        <v>58</v>
      </c>
    </row>
    <row r="570" spans="1:25" ht="14.4" x14ac:dyDescent="0.3">
      <c r="A570">
        <v>2018</v>
      </c>
      <c r="B570">
        <v>5441787</v>
      </c>
      <c r="C570" t="s">
        <v>597</v>
      </c>
      <c r="D570" t="s">
        <v>605</v>
      </c>
      <c r="E570" t="s">
        <v>258</v>
      </c>
      <c r="F570">
        <v>120.9</v>
      </c>
      <c r="G570" t="s">
        <v>241</v>
      </c>
      <c r="H570" t="s">
        <v>558</v>
      </c>
      <c r="I570">
        <v>2301</v>
      </c>
      <c r="J570">
        <v>28180</v>
      </c>
      <c r="K570" s="8">
        <v>1.2</v>
      </c>
      <c r="L570" s="8">
        <v>1</v>
      </c>
      <c r="M570" s="8">
        <v>1</v>
      </c>
      <c r="N570" s="36">
        <v>7.9000000000000001E-2</v>
      </c>
      <c r="O570" s="36">
        <v>40.619</v>
      </c>
      <c r="P570" s="36">
        <v>0.12</v>
      </c>
      <c r="Q570" s="36">
        <v>3934.308</v>
      </c>
      <c r="R570" s="37">
        <v>0</v>
      </c>
      <c r="S570" s="36">
        <v>3934.308</v>
      </c>
      <c r="T570" s="36">
        <f t="shared" si="40"/>
        <v>240.43176</v>
      </c>
      <c r="U570" s="36">
        <f t="shared" si="43"/>
        <v>2861.6085499999999</v>
      </c>
      <c r="V570" s="36">
        <f t="shared" si="41"/>
        <v>3.3815999999999997</v>
      </c>
      <c r="W570" s="36">
        <f t="shared" si="42"/>
        <v>19671.54</v>
      </c>
      <c r="X570" s="36">
        <f t="shared" si="44"/>
        <v>22776.961910000002</v>
      </c>
      <c r="Y570" t="s">
        <v>58</v>
      </c>
    </row>
    <row r="571" spans="1:25" ht="14.4" x14ac:dyDescent="0.3">
      <c r="A571">
        <v>2018</v>
      </c>
      <c r="B571">
        <v>4585623</v>
      </c>
      <c r="C571" t="s">
        <v>745</v>
      </c>
      <c r="D571" t="s">
        <v>520</v>
      </c>
      <c r="E571" t="s">
        <v>230</v>
      </c>
      <c r="F571">
        <v>78.234999999999999</v>
      </c>
      <c r="G571" t="s">
        <v>241</v>
      </c>
      <c r="H571" s="40" t="s">
        <v>284</v>
      </c>
      <c r="I571">
        <v>8102</v>
      </c>
      <c r="J571">
        <v>118552</v>
      </c>
      <c r="K571" s="8">
        <v>1.2</v>
      </c>
      <c r="L571" s="8">
        <v>1</v>
      </c>
      <c r="M571" s="8">
        <v>1</v>
      </c>
      <c r="N571" s="36">
        <v>4.3570000000000002</v>
      </c>
      <c r="O571" s="36">
        <v>23.23</v>
      </c>
      <c r="P571" s="36">
        <v>8.3789999999999996</v>
      </c>
      <c r="Q571" s="36">
        <v>77887.8</v>
      </c>
      <c r="R571" s="37">
        <v>1</v>
      </c>
      <c r="S571" s="36">
        <v>0</v>
      </c>
      <c r="T571" s="36">
        <f t="shared" si="40"/>
        <v>55785.354912000003</v>
      </c>
      <c r="U571" s="36">
        <f t="shared" si="43"/>
        <v>6884.907400000001</v>
      </c>
      <c r="V571" s="36">
        <f t="shared" si="41"/>
        <v>993.34720800000002</v>
      </c>
      <c r="W571" s="36">
        <f t="shared" si="42"/>
        <v>0</v>
      </c>
      <c r="X571" s="36">
        <f t="shared" si="44"/>
        <v>63663.609520000005</v>
      </c>
      <c r="Y571" t="s">
        <v>2633</v>
      </c>
    </row>
    <row r="572" spans="1:25" ht="14.4" x14ac:dyDescent="0.3">
      <c r="A572">
        <v>2018</v>
      </c>
      <c r="B572">
        <v>4585623</v>
      </c>
      <c r="C572" t="s">
        <v>745</v>
      </c>
      <c r="D572" t="s">
        <v>746</v>
      </c>
      <c r="E572" t="s">
        <v>230</v>
      </c>
      <c r="F572">
        <v>54.569000000000003</v>
      </c>
      <c r="G572" t="s">
        <v>241</v>
      </c>
      <c r="H572" s="40" t="s">
        <v>284</v>
      </c>
      <c r="I572">
        <v>8102</v>
      </c>
      <c r="J572">
        <v>118552</v>
      </c>
      <c r="K572" s="8">
        <v>1.2</v>
      </c>
      <c r="L572" s="8">
        <v>1</v>
      </c>
      <c r="M572" s="8">
        <v>1</v>
      </c>
      <c r="N572" s="36">
        <v>0</v>
      </c>
      <c r="O572" s="36">
        <v>0</v>
      </c>
      <c r="P572" s="36">
        <v>0</v>
      </c>
      <c r="Q572" s="36">
        <v>176633.78390000001</v>
      </c>
      <c r="R572" s="37">
        <v>1</v>
      </c>
      <c r="S572" s="36">
        <v>0</v>
      </c>
      <c r="T572" s="36">
        <f t="shared" si="40"/>
        <v>0</v>
      </c>
      <c r="U572" s="36">
        <f t="shared" si="43"/>
        <v>0</v>
      </c>
      <c r="V572" s="36">
        <f t="shared" si="41"/>
        <v>0</v>
      </c>
      <c r="W572" s="36">
        <f t="shared" si="42"/>
        <v>0</v>
      </c>
      <c r="X572" s="36">
        <f t="shared" si="44"/>
        <v>0</v>
      </c>
      <c r="Y572" t="s">
        <v>2633</v>
      </c>
    </row>
    <row r="573" spans="1:25" ht="14.4" x14ac:dyDescent="0.3">
      <c r="A573">
        <v>2018</v>
      </c>
      <c r="B573">
        <v>4585623</v>
      </c>
      <c r="C573" t="s">
        <v>745</v>
      </c>
      <c r="D573" t="s">
        <v>521</v>
      </c>
      <c r="E573" t="s">
        <v>230</v>
      </c>
      <c r="F573">
        <v>11.273</v>
      </c>
      <c r="G573" t="s">
        <v>241</v>
      </c>
      <c r="H573" s="40" t="s">
        <v>284</v>
      </c>
      <c r="I573">
        <v>8102</v>
      </c>
      <c r="J573">
        <v>118552</v>
      </c>
      <c r="K573" s="8">
        <v>1.2</v>
      </c>
      <c r="L573" s="8">
        <v>1</v>
      </c>
      <c r="M573" s="8">
        <v>1</v>
      </c>
      <c r="N573" s="36">
        <v>0.82299999999999995</v>
      </c>
      <c r="O573" s="36">
        <v>132.934</v>
      </c>
      <c r="P573" s="36">
        <v>15.109</v>
      </c>
      <c r="Q573" s="36">
        <v>0</v>
      </c>
      <c r="R573" s="37">
        <v>1</v>
      </c>
      <c r="S573" s="36">
        <v>0</v>
      </c>
      <c r="T573" s="36">
        <f t="shared" si="40"/>
        <v>10537.375968</v>
      </c>
      <c r="U573" s="36">
        <f t="shared" si="43"/>
        <v>39398.978920000009</v>
      </c>
      <c r="V573" s="36">
        <f t="shared" si="41"/>
        <v>1791.202168</v>
      </c>
      <c r="W573" s="36">
        <f t="shared" si="42"/>
        <v>0</v>
      </c>
      <c r="X573" s="36">
        <f t="shared" si="44"/>
        <v>51727.557056000012</v>
      </c>
      <c r="Y573" t="s">
        <v>2633</v>
      </c>
    </row>
    <row r="574" spans="1:25" ht="14.4" x14ac:dyDescent="0.3">
      <c r="A574">
        <v>2018</v>
      </c>
      <c r="B574">
        <v>85823</v>
      </c>
      <c r="C574" t="s">
        <v>747</v>
      </c>
      <c r="D574" t="s">
        <v>407</v>
      </c>
      <c r="E574" t="s">
        <v>321</v>
      </c>
      <c r="F574">
        <v>387.26299999999998</v>
      </c>
      <c r="G574" t="s">
        <v>241</v>
      </c>
      <c r="H574" t="s">
        <v>704</v>
      </c>
      <c r="I574">
        <v>5105</v>
      </c>
      <c r="J574">
        <v>18842</v>
      </c>
      <c r="K574" s="8">
        <v>1.2</v>
      </c>
      <c r="L574" s="8">
        <v>1</v>
      </c>
      <c r="M574" s="8">
        <v>1.2</v>
      </c>
      <c r="N574" s="36">
        <v>13.493</v>
      </c>
      <c r="O574" s="36">
        <v>1121.713</v>
      </c>
      <c r="P574" s="36">
        <v>465.81599999999997</v>
      </c>
      <c r="Q574" s="36">
        <v>639128.55799999996</v>
      </c>
      <c r="R574" s="37">
        <v>0</v>
      </c>
      <c r="S574" s="36">
        <v>639128.55799999996</v>
      </c>
      <c r="T574" s="36">
        <f t="shared" si="40"/>
        <v>27457.391447999998</v>
      </c>
      <c r="U574" s="36">
        <f t="shared" si="43"/>
        <v>52838.290865000003</v>
      </c>
      <c r="V574" s="36">
        <f t="shared" si="41"/>
        <v>10532.286086399999</v>
      </c>
      <c r="W574" s="36">
        <f t="shared" si="42"/>
        <v>3195642.79</v>
      </c>
      <c r="X574" s="36">
        <f t="shared" si="44"/>
        <v>3286470.7583993999</v>
      </c>
      <c r="Y574" t="s">
        <v>61</v>
      </c>
    </row>
    <row r="575" spans="1:25" ht="14.4" x14ac:dyDescent="0.3">
      <c r="A575">
        <v>2018</v>
      </c>
      <c r="B575">
        <v>85823</v>
      </c>
      <c r="C575" t="s">
        <v>747</v>
      </c>
      <c r="D575" t="s">
        <v>409</v>
      </c>
      <c r="E575" t="s">
        <v>321</v>
      </c>
      <c r="F575">
        <v>647.34199999999998</v>
      </c>
      <c r="G575" t="s">
        <v>241</v>
      </c>
      <c r="H575" t="s">
        <v>704</v>
      </c>
      <c r="I575">
        <v>5105</v>
      </c>
      <c r="J575">
        <v>18842</v>
      </c>
      <c r="K575" s="8">
        <v>1.2</v>
      </c>
      <c r="L575" s="8">
        <v>1</v>
      </c>
      <c r="M575" s="8">
        <v>1.2</v>
      </c>
      <c r="N575" s="36">
        <v>64.082999999999998</v>
      </c>
      <c r="O575" s="36">
        <v>2378.636</v>
      </c>
      <c r="P575" s="36">
        <v>1497.287</v>
      </c>
      <c r="Q575" s="36">
        <v>1293469.2649999999</v>
      </c>
      <c r="R575" s="37">
        <v>0</v>
      </c>
      <c r="S575" s="36">
        <v>1293469.2649999999</v>
      </c>
      <c r="T575" s="36">
        <f t="shared" si="40"/>
        <v>130404.80368799999</v>
      </c>
      <c r="U575" s="36">
        <f t="shared" si="43"/>
        <v>112045.64878</v>
      </c>
      <c r="V575" s="36">
        <f t="shared" si="41"/>
        <v>33854.257984799995</v>
      </c>
      <c r="W575" s="36">
        <f t="shared" si="42"/>
        <v>6467346.3249999993</v>
      </c>
      <c r="X575" s="36">
        <f t="shared" si="44"/>
        <v>6743651.0354527989</v>
      </c>
      <c r="Y575" t="s">
        <v>61</v>
      </c>
    </row>
    <row r="576" spans="1:25" ht="14.4" x14ac:dyDescent="0.3">
      <c r="A576">
        <v>2018</v>
      </c>
      <c r="B576">
        <v>85824</v>
      </c>
      <c r="C576" t="s">
        <v>748</v>
      </c>
      <c r="D576" t="s">
        <v>411</v>
      </c>
      <c r="E576" t="s">
        <v>258</v>
      </c>
      <c r="F576">
        <v>81.840999999999994</v>
      </c>
      <c r="G576" t="s">
        <v>241</v>
      </c>
      <c r="H576" t="s">
        <v>61</v>
      </c>
      <c r="I576">
        <v>5101</v>
      </c>
      <c r="J576">
        <v>296004</v>
      </c>
      <c r="K576" s="8">
        <v>1</v>
      </c>
      <c r="L576" s="8">
        <v>1</v>
      </c>
      <c r="M576" s="8">
        <v>1</v>
      </c>
      <c r="N576" s="36">
        <v>0</v>
      </c>
      <c r="O576" s="36">
        <v>0</v>
      </c>
      <c r="P576" s="36">
        <v>0</v>
      </c>
      <c r="Q576" s="36">
        <v>0</v>
      </c>
      <c r="R576" s="37">
        <v>0</v>
      </c>
      <c r="S576" s="36">
        <v>0</v>
      </c>
      <c r="T576" s="36">
        <f t="shared" si="40"/>
        <v>0</v>
      </c>
      <c r="U576" s="36">
        <f t="shared" si="43"/>
        <v>0</v>
      </c>
      <c r="V576" s="36">
        <f t="shared" si="41"/>
        <v>0</v>
      </c>
      <c r="W576" s="36">
        <f t="shared" si="42"/>
        <v>0</v>
      </c>
      <c r="X576" s="36">
        <f t="shared" si="44"/>
        <v>0</v>
      </c>
      <c r="Y576" t="s">
        <v>61</v>
      </c>
    </row>
    <row r="577" spans="1:25" ht="14.4" x14ac:dyDescent="0.3">
      <c r="A577">
        <v>2018</v>
      </c>
      <c r="B577">
        <v>85824</v>
      </c>
      <c r="C577" t="s">
        <v>748</v>
      </c>
      <c r="D577" t="s">
        <v>412</v>
      </c>
      <c r="E577" t="s">
        <v>258</v>
      </c>
      <c r="F577">
        <v>0</v>
      </c>
      <c r="G577" t="s">
        <v>241</v>
      </c>
      <c r="H577" t="s">
        <v>61</v>
      </c>
      <c r="I577">
        <v>5101</v>
      </c>
      <c r="J577">
        <v>296004</v>
      </c>
      <c r="K577" s="8">
        <v>1</v>
      </c>
      <c r="L577" s="8">
        <v>1</v>
      </c>
      <c r="M577" s="8">
        <v>1</v>
      </c>
      <c r="N577" s="36">
        <v>0</v>
      </c>
      <c r="O577" s="36">
        <v>0</v>
      </c>
      <c r="P577" s="36">
        <v>0</v>
      </c>
      <c r="Q577" s="36">
        <v>0</v>
      </c>
      <c r="R577" s="37">
        <v>0</v>
      </c>
      <c r="S577" s="36">
        <v>0</v>
      </c>
      <c r="T577" s="36">
        <f t="shared" si="40"/>
        <v>0</v>
      </c>
      <c r="U577" s="36">
        <f t="shared" si="43"/>
        <v>0</v>
      </c>
      <c r="V577" s="36">
        <f t="shared" si="41"/>
        <v>0</v>
      </c>
      <c r="W577" s="36">
        <f t="shared" si="42"/>
        <v>0</v>
      </c>
      <c r="X577" s="36">
        <f t="shared" si="44"/>
        <v>0</v>
      </c>
      <c r="Y577" t="s">
        <v>61</v>
      </c>
    </row>
    <row r="578" spans="1:25" ht="14.4" x14ac:dyDescent="0.3">
      <c r="A578">
        <v>2018</v>
      </c>
      <c r="B578">
        <v>85824</v>
      </c>
      <c r="C578" t="s">
        <v>748</v>
      </c>
      <c r="D578" t="s">
        <v>413</v>
      </c>
      <c r="E578" t="s">
        <v>258</v>
      </c>
      <c r="F578">
        <v>73.558000000000007</v>
      </c>
      <c r="G578" t="s">
        <v>241</v>
      </c>
      <c r="H578" t="s">
        <v>61</v>
      </c>
      <c r="I578">
        <v>5101</v>
      </c>
      <c r="J578">
        <v>296004</v>
      </c>
      <c r="K578" s="8">
        <v>1</v>
      </c>
      <c r="L578" s="8">
        <v>1</v>
      </c>
      <c r="M578" s="8">
        <v>1</v>
      </c>
      <c r="N578" s="36">
        <v>0</v>
      </c>
      <c r="O578" s="36">
        <v>0</v>
      </c>
      <c r="P578" s="36">
        <v>0</v>
      </c>
      <c r="Q578" s="36">
        <v>0</v>
      </c>
      <c r="R578" s="37">
        <v>0</v>
      </c>
      <c r="S578" s="36">
        <v>0</v>
      </c>
      <c r="T578" s="36">
        <f t="shared" si="40"/>
        <v>0</v>
      </c>
      <c r="U578" s="36">
        <f t="shared" si="43"/>
        <v>0</v>
      </c>
      <c r="V578" s="36">
        <f t="shared" si="41"/>
        <v>0</v>
      </c>
      <c r="W578" s="36">
        <f t="shared" si="42"/>
        <v>0</v>
      </c>
      <c r="X578" s="36">
        <f t="shared" si="44"/>
        <v>0</v>
      </c>
      <c r="Y578" t="s">
        <v>61</v>
      </c>
    </row>
    <row r="579" spans="1:25" ht="14.4" x14ac:dyDescent="0.3">
      <c r="A579">
        <v>2018</v>
      </c>
      <c r="B579">
        <v>85824</v>
      </c>
      <c r="C579" t="s">
        <v>748</v>
      </c>
      <c r="D579" t="s">
        <v>414</v>
      </c>
      <c r="E579" t="s">
        <v>258</v>
      </c>
      <c r="F579">
        <v>0</v>
      </c>
      <c r="G579" t="s">
        <v>241</v>
      </c>
      <c r="H579" t="s">
        <v>61</v>
      </c>
      <c r="I579">
        <v>5101</v>
      </c>
      <c r="J579">
        <v>296004</v>
      </c>
      <c r="K579" s="8">
        <v>1</v>
      </c>
      <c r="L579" s="8">
        <v>1</v>
      </c>
      <c r="M579" s="8">
        <v>1</v>
      </c>
      <c r="N579" s="36">
        <v>0</v>
      </c>
      <c r="O579" s="36">
        <v>0</v>
      </c>
      <c r="P579" s="36">
        <v>0</v>
      </c>
      <c r="Q579" s="36">
        <v>0</v>
      </c>
      <c r="R579" s="37">
        <v>0</v>
      </c>
      <c r="S579" s="36">
        <v>0</v>
      </c>
      <c r="T579" s="36">
        <f t="shared" ref="T579:T642" si="45">0.1*$K579*$J579*$T$1*$N579</f>
        <v>0</v>
      </c>
      <c r="U579" s="36">
        <f t="shared" si="43"/>
        <v>0</v>
      </c>
      <c r="V579" s="36">
        <f t="shared" ref="V579:V642" si="46">0.1*$M579*$J579*$V$1*$P579</f>
        <v>0</v>
      </c>
      <c r="W579" s="36">
        <f t="shared" ref="W579:W642" si="47">+S579*$W$1</f>
        <v>0</v>
      </c>
      <c r="X579" s="36">
        <f t="shared" si="44"/>
        <v>0</v>
      </c>
      <c r="Y579" t="s">
        <v>61</v>
      </c>
    </row>
    <row r="580" spans="1:25" ht="14.4" x14ac:dyDescent="0.3">
      <c r="A580">
        <v>2018</v>
      </c>
      <c r="B580">
        <v>85824</v>
      </c>
      <c r="C580" t="s">
        <v>748</v>
      </c>
      <c r="D580" t="s">
        <v>415</v>
      </c>
      <c r="E580" t="s">
        <v>258</v>
      </c>
      <c r="F580">
        <v>59.494999999999997</v>
      </c>
      <c r="G580" t="s">
        <v>241</v>
      </c>
      <c r="H580" t="s">
        <v>61</v>
      </c>
      <c r="I580">
        <v>5101</v>
      </c>
      <c r="J580">
        <v>296004</v>
      </c>
      <c r="K580" s="8">
        <v>1</v>
      </c>
      <c r="L580" s="8">
        <v>1</v>
      </c>
      <c r="M580" s="8">
        <v>1</v>
      </c>
      <c r="N580" s="36">
        <v>0</v>
      </c>
      <c r="O580" s="36">
        <v>0</v>
      </c>
      <c r="P580" s="36">
        <v>0</v>
      </c>
      <c r="Q580" s="36">
        <v>0</v>
      </c>
      <c r="R580" s="37">
        <v>0</v>
      </c>
      <c r="S580" s="36">
        <v>0</v>
      </c>
      <c r="T580" s="36">
        <f t="shared" si="45"/>
        <v>0</v>
      </c>
      <c r="U580" s="36">
        <f t="shared" ref="U580:U643" si="48">0.1*$L580*$J580*$U$1*$O580</f>
        <v>0</v>
      </c>
      <c r="V580" s="36">
        <f t="shared" si="46"/>
        <v>0</v>
      </c>
      <c r="W580" s="36">
        <f t="shared" si="47"/>
        <v>0</v>
      </c>
      <c r="X580" s="36">
        <f t="shared" ref="X580:X643" si="49">SUM(T580:W580)</f>
        <v>0</v>
      </c>
      <c r="Y580" t="s">
        <v>61</v>
      </c>
    </row>
    <row r="581" spans="1:25" ht="14.4" x14ac:dyDescent="0.3">
      <c r="A581">
        <v>2018</v>
      </c>
      <c r="B581">
        <v>386458</v>
      </c>
      <c r="C581" t="s">
        <v>492</v>
      </c>
      <c r="D581" t="s">
        <v>493</v>
      </c>
      <c r="E581" t="s">
        <v>230</v>
      </c>
      <c r="F581">
        <v>101.824</v>
      </c>
      <c r="G581" t="s">
        <v>241</v>
      </c>
      <c r="H581" t="s">
        <v>428</v>
      </c>
      <c r="I581">
        <v>8303</v>
      </c>
      <c r="J581">
        <v>29773</v>
      </c>
      <c r="K581" s="8">
        <v>1</v>
      </c>
      <c r="L581" s="8">
        <v>1</v>
      </c>
      <c r="M581" s="8">
        <v>1</v>
      </c>
      <c r="N581" s="36">
        <v>0.69</v>
      </c>
      <c r="O581" s="36">
        <v>48.978000000000002</v>
      </c>
      <c r="P581" s="36">
        <v>2.214</v>
      </c>
      <c r="Q581" s="36">
        <v>79129.224000000002</v>
      </c>
      <c r="R581" s="37">
        <v>1</v>
      </c>
      <c r="S581" s="36">
        <v>0</v>
      </c>
      <c r="T581" s="36">
        <f t="shared" si="45"/>
        <v>1848.9032999999999</v>
      </c>
      <c r="U581" s="36">
        <f t="shared" si="48"/>
        <v>3645.5549850000002</v>
      </c>
      <c r="V581" s="36">
        <f t="shared" si="46"/>
        <v>65.917422000000002</v>
      </c>
      <c r="W581" s="36">
        <f t="shared" si="47"/>
        <v>0</v>
      </c>
      <c r="X581" s="36">
        <f t="shared" si="49"/>
        <v>5560.3757070000011</v>
      </c>
      <c r="Y581" t="s">
        <v>2633</v>
      </c>
    </row>
    <row r="582" spans="1:25" ht="14.4" x14ac:dyDescent="0.3">
      <c r="A582">
        <v>2018</v>
      </c>
      <c r="B582">
        <v>5441369</v>
      </c>
      <c r="C582" t="s">
        <v>556</v>
      </c>
      <c r="D582" t="s">
        <v>557</v>
      </c>
      <c r="E582" t="s">
        <v>321</v>
      </c>
      <c r="F582">
        <v>389.87900000000002</v>
      </c>
      <c r="G582" t="s">
        <v>241</v>
      </c>
      <c r="H582" t="s">
        <v>558</v>
      </c>
      <c r="I582">
        <v>2301</v>
      </c>
      <c r="J582">
        <v>28180</v>
      </c>
      <c r="K582" s="8">
        <v>1.2</v>
      </c>
      <c r="L582" s="8">
        <v>1</v>
      </c>
      <c r="M582" s="8">
        <v>1</v>
      </c>
      <c r="N582" s="36">
        <v>34.079000000000001</v>
      </c>
      <c r="O582" s="36">
        <v>1202.71</v>
      </c>
      <c r="P582" s="36">
        <v>828.18100000000004</v>
      </c>
      <c r="Q582" s="36">
        <v>785154.34299999999</v>
      </c>
      <c r="R582" s="37">
        <v>0</v>
      </c>
      <c r="S582" s="36">
        <v>785154.34299999999</v>
      </c>
      <c r="T582" s="36">
        <f t="shared" si="45"/>
        <v>103717.39176</v>
      </c>
      <c r="U582" s="36">
        <f t="shared" si="48"/>
        <v>84730.919500000004</v>
      </c>
      <c r="V582" s="36">
        <f t="shared" si="46"/>
        <v>23338.140579999999</v>
      </c>
      <c r="W582" s="36">
        <f t="shared" si="47"/>
        <v>3925771.7149999999</v>
      </c>
      <c r="X582" s="36">
        <f t="shared" si="49"/>
        <v>4137558.1668400001</v>
      </c>
      <c r="Y582" t="s">
        <v>58</v>
      </c>
    </row>
    <row r="583" spans="1:25" ht="14.4" x14ac:dyDescent="0.3">
      <c r="A583">
        <v>2018</v>
      </c>
      <c r="B583">
        <v>5441369</v>
      </c>
      <c r="C583" t="s">
        <v>556</v>
      </c>
      <c r="D583" t="s">
        <v>559</v>
      </c>
      <c r="E583" t="s">
        <v>321</v>
      </c>
      <c r="F583">
        <v>393.41300000000001</v>
      </c>
      <c r="G583" t="s">
        <v>241</v>
      </c>
      <c r="H583" t="s">
        <v>558</v>
      </c>
      <c r="I583">
        <v>2301</v>
      </c>
      <c r="J583">
        <v>28180</v>
      </c>
      <c r="K583" s="8">
        <v>1.2</v>
      </c>
      <c r="L583" s="8">
        <v>1</v>
      </c>
      <c r="M583" s="8">
        <v>1</v>
      </c>
      <c r="N583" s="36">
        <v>23.905999999999999</v>
      </c>
      <c r="O583" s="36">
        <v>1329.818</v>
      </c>
      <c r="P583" s="36">
        <v>985.74900000000002</v>
      </c>
      <c r="Q583" s="36">
        <v>840081.26500000001</v>
      </c>
      <c r="R583" s="37">
        <v>0</v>
      </c>
      <c r="S583" s="36">
        <v>840081.26500000001</v>
      </c>
      <c r="T583" s="36">
        <f t="shared" si="45"/>
        <v>72756.476639999993</v>
      </c>
      <c r="U583" s="36">
        <f t="shared" si="48"/>
        <v>93685.678100000005</v>
      </c>
      <c r="V583" s="36">
        <f t="shared" si="46"/>
        <v>27778.40682</v>
      </c>
      <c r="W583" s="36">
        <f t="shared" si="47"/>
        <v>4200406.3250000002</v>
      </c>
      <c r="X583" s="36">
        <f t="shared" si="49"/>
        <v>4394626.8865600005</v>
      </c>
      <c r="Y583" t="s">
        <v>58</v>
      </c>
    </row>
    <row r="584" spans="1:25" ht="14.4" x14ac:dyDescent="0.3">
      <c r="A584">
        <v>2018</v>
      </c>
      <c r="B584">
        <v>2886</v>
      </c>
      <c r="C584" t="s">
        <v>749</v>
      </c>
      <c r="D584" t="s">
        <v>257</v>
      </c>
      <c r="E584" t="s">
        <v>258</v>
      </c>
      <c r="F584">
        <v>42.765999999999998</v>
      </c>
      <c r="G584" t="s">
        <v>231</v>
      </c>
      <c r="H584" t="s">
        <v>259</v>
      </c>
      <c r="I584">
        <v>7408</v>
      </c>
      <c r="J584">
        <v>18448</v>
      </c>
      <c r="K584" s="8">
        <v>1</v>
      </c>
      <c r="L584" s="8">
        <v>1</v>
      </c>
      <c r="M584" s="8">
        <v>1</v>
      </c>
      <c r="N584" s="36">
        <v>30.013999999999999</v>
      </c>
      <c r="O584" s="36">
        <v>40.619</v>
      </c>
      <c r="P584" s="36">
        <v>397.10700000000003</v>
      </c>
      <c r="Q584" s="36">
        <v>18567.111000000001</v>
      </c>
      <c r="R584" s="37">
        <v>0</v>
      </c>
      <c r="S584" s="36">
        <v>18567.111000000001</v>
      </c>
      <c r="T584" s="36">
        <f t="shared" si="45"/>
        <v>49832.844480000007</v>
      </c>
      <c r="U584" s="36">
        <f t="shared" si="48"/>
        <v>1873.3482800000002</v>
      </c>
      <c r="V584" s="36">
        <f t="shared" si="46"/>
        <v>7325.8299360000019</v>
      </c>
      <c r="W584" s="36">
        <f t="shared" si="47"/>
        <v>92835.555000000008</v>
      </c>
      <c r="X584" s="36">
        <f t="shared" si="49"/>
        <v>151867.57769600002</v>
      </c>
      <c r="Y584" t="s">
        <v>1088</v>
      </c>
    </row>
    <row r="585" spans="1:25" ht="14.4" x14ac:dyDescent="0.3">
      <c r="A585">
        <v>2018</v>
      </c>
      <c r="B585">
        <v>2886</v>
      </c>
      <c r="C585" t="s">
        <v>749</v>
      </c>
      <c r="D585" t="s">
        <v>260</v>
      </c>
      <c r="E585" t="s">
        <v>258</v>
      </c>
      <c r="F585">
        <v>42.765999999999998</v>
      </c>
      <c r="G585" t="s">
        <v>231</v>
      </c>
      <c r="H585" t="s">
        <v>259</v>
      </c>
      <c r="I585">
        <v>7408</v>
      </c>
      <c r="J585">
        <v>18448</v>
      </c>
      <c r="K585" s="8">
        <v>1</v>
      </c>
      <c r="L585" s="8">
        <v>1</v>
      </c>
      <c r="M585" s="8">
        <v>1</v>
      </c>
      <c r="N585" s="36">
        <v>16.829999999999998</v>
      </c>
      <c r="O585" s="36">
        <v>20.678000000000001</v>
      </c>
      <c r="P585" s="36">
        <v>213.952</v>
      </c>
      <c r="Q585" s="36">
        <v>9452.0869999999995</v>
      </c>
      <c r="R585" s="37">
        <v>0</v>
      </c>
      <c r="S585" s="36">
        <v>9452.0869999999995</v>
      </c>
      <c r="T585" s="36">
        <f t="shared" si="45"/>
        <v>27943.185600000001</v>
      </c>
      <c r="U585" s="36">
        <f t="shared" si="48"/>
        <v>953.6693600000001</v>
      </c>
      <c r="V585" s="36">
        <f t="shared" si="46"/>
        <v>3946.9864960000009</v>
      </c>
      <c r="W585" s="36">
        <f t="shared" si="47"/>
        <v>47260.434999999998</v>
      </c>
      <c r="X585" s="36">
        <f t="shared" si="49"/>
        <v>80104.276455999992</v>
      </c>
      <c r="Y585" t="s">
        <v>1088</v>
      </c>
    </row>
    <row r="586" spans="1:25" ht="14.4" x14ac:dyDescent="0.3">
      <c r="A586">
        <v>2018</v>
      </c>
      <c r="B586">
        <v>348951</v>
      </c>
      <c r="C586" t="s">
        <v>750</v>
      </c>
      <c r="D586" t="s">
        <v>485</v>
      </c>
      <c r="E586" t="s">
        <v>230</v>
      </c>
      <c r="F586">
        <v>129.601</v>
      </c>
      <c r="G586" t="s">
        <v>241</v>
      </c>
      <c r="H586" t="s">
        <v>232</v>
      </c>
      <c r="I586">
        <v>6110</v>
      </c>
      <c r="J586">
        <v>27157</v>
      </c>
      <c r="K586" s="8">
        <v>1.2</v>
      </c>
      <c r="L586" s="8">
        <v>1</v>
      </c>
      <c r="M586" s="8">
        <v>1.2</v>
      </c>
      <c r="N586" s="36">
        <v>14.055999999999999</v>
      </c>
      <c r="O586" s="36">
        <v>131.34100000000001</v>
      </c>
      <c r="P586" s="36">
        <v>19.082000000000001</v>
      </c>
      <c r="Q586" s="36">
        <v>202996.900746834</v>
      </c>
      <c r="R586" s="37">
        <v>1</v>
      </c>
      <c r="S586" s="36">
        <v>0</v>
      </c>
      <c r="T586" s="36">
        <f t="shared" si="45"/>
        <v>41225.629535999993</v>
      </c>
      <c r="U586" s="36">
        <f t="shared" si="48"/>
        <v>8917.0688425000026</v>
      </c>
      <c r="V586" s="36">
        <f t="shared" si="46"/>
        <v>621.85184879999997</v>
      </c>
      <c r="W586" s="36">
        <f t="shared" si="47"/>
        <v>0</v>
      </c>
      <c r="X586" s="36">
        <f t="shared" si="49"/>
        <v>50764.550227299995</v>
      </c>
      <c r="Y586" t="s">
        <v>2631</v>
      </c>
    </row>
    <row r="587" spans="1:25" ht="14.4" x14ac:dyDescent="0.3">
      <c r="A587">
        <v>2018</v>
      </c>
      <c r="B587">
        <v>323747</v>
      </c>
      <c r="C587" t="s">
        <v>474</v>
      </c>
      <c r="D587" t="s">
        <v>475</v>
      </c>
      <c r="E587" t="s">
        <v>258</v>
      </c>
      <c r="F587">
        <v>8.1110000000000007</v>
      </c>
      <c r="G587" t="s">
        <v>270</v>
      </c>
      <c r="H587" t="s">
        <v>476</v>
      </c>
      <c r="I587">
        <v>7101</v>
      </c>
      <c r="J587">
        <v>237283</v>
      </c>
      <c r="K587" s="8">
        <v>1.2</v>
      </c>
      <c r="L587" s="8">
        <v>1</v>
      </c>
      <c r="M587" s="8">
        <v>1</v>
      </c>
      <c r="N587" s="36">
        <v>0.63300000000000001</v>
      </c>
      <c r="O587" s="36">
        <v>2.2280000000000002</v>
      </c>
      <c r="P587" s="36">
        <v>8.5879999999999992</v>
      </c>
      <c r="Q587" s="36">
        <v>991.95100000000002</v>
      </c>
      <c r="R587" s="37">
        <v>0</v>
      </c>
      <c r="S587" s="36">
        <v>991.95100000000002</v>
      </c>
      <c r="T587" s="36">
        <f t="shared" si="45"/>
        <v>16221.615011999998</v>
      </c>
      <c r="U587" s="36">
        <f t="shared" si="48"/>
        <v>1321.6663100000003</v>
      </c>
      <c r="V587" s="36">
        <f t="shared" si="46"/>
        <v>2037.7864040000002</v>
      </c>
      <c r="W587" s="36">
        <f t="shared" si="47"/>
        <v>4959.7550000000001</v>
      </c>
      <c r="X587" s="36">
        <f t="shared" si="49"/>
        <v>24540.822725999999</v>
      </c>
      <c r="Y587" t="s">
        <v>1088</v>
      </c>
    </row>
    <row r="588" spans="1:25" ht="14.4" x14ac:dyDescent="0.3">
      <c r="A588">
        <v>2018</v>
      </c>
      <c r="B588">
        <v>323747</v>
      </c>
      <c r="C588" t="s">
        <v>474</v>
      </c>
      <c r="D588" t="s">
        <v>477</v>
      </c>
      <c r="E588" t="s">
        <v>258</v>
      </c>
      <c r="F588">
        <v>10.375999999999999</v>
      </c>
      <c r="G588" t="s">
        <v>270</v>
      </c>
      <c r="H588" t="s">
        <v>476</v>
      </c>
      <c r="I588">
        <v>7101</v>
      </c>
      <c r="J588">
        <v>237283</v>
      </c>
      <c r="K588" s="8">
        <v>1.2</v>
      </c>
      <c r="L588" s="8">
        <v>1</v>
      </c>
      <c r="M588" s="8">
        <v>1</v>
      </c>
      <c r="N588" s="36">
        <v>0.85299999999999998</v>
      </c>
      <c r="O588" s="36">
        <v>3.0030000000000001</v>
      </c>
      <c r="P588" s="36">
        <v>11.571999999999999</v>
      </c>
      <c r="Q588" s="36">
        <v>1336.6289999999999</v>
      </c>
      <c r="R588" s="37">
        <v>0</v>
      </c>
      <c r="S588" s="36">
        <v>1336.6289999999999</v>
      </c>
      <c r="T588" s="36">
        <f t="shared" si="45"/>
        <v>21859.459091999997</v>
      </c>
      <c r="U588" s="36">
        <f t="shared" si="48"/>
        <v>1781.4021225000004</v>
      </c>
      <c r="V588" s="36">
        <f t="shared" si="46"/>
        <v>2745.8388760000003</v>
      </c>
      <c r="W588" s="36">
        <f t="shared" si="47"/>
        <v>6683.1449999999995</v>
      </c>
      <c r="X588" s="36">
        <f t="shared" si="49"/>
        <v>33069.845090499999</v>
      </c>
      <c r="Y588" t="s">
        <v>1088</v>
      </c>
    </row>
    <row r="589" spans="1:25" ht="14.4" x14ac:dyDescent="0.3">
      <c r="A589">
        <v>2018</v>
      </c>
      <c r="B589">
        <v>323747</v>
      </c>
      <c r="C589" t="s">
        <v>474</v>
      </c>
      <c r="D589" t="s">
        <v>478</v>
      </c>
      <c r="E589" t="s">
        <v>258</v>
      </c>
      <c r="F589">
        <v>8.5609999999999999</v>
      </c>
      <c r="G589" t="s">
        <v>270</v>
      </c>
      <c r="H589" t="s">
        <v>476</v>
      </c>
      <c r="I589">
        <v>7101</v>
      </c>
      <c r="J589">
        <v>237283</v>
      </c>
      <c r="K589" s="8">
        <v>1.2</v>
      </c>
      <c r="L589" s="8">
        <v>1</v>
      </c>
      <c r="M589" s="8">
        <v>1</v>
      </c>
      <c r="N589" s="36">
        <v>1.7430000000000001</v>
      </c>
      <c r="O589" s="36">
        <v>6.1349999999999998</v>
      </c>
      <c r="P589" s="36">
        <v>23.641999999999999</v>
      </c>
      <c r="Q589" s="36">
        <v>2730.7440000000001</v>
      </c>
      <c r="R589" s="37">
        <v>0</v>
      </c>
      <c r="S589" s="36">
        <v>2730.7440000000001</v>
      </c>
      <c r="T589" s="36">
        <f t="shared" si="45"/>
        <v>44667.101051999998</v>
      </c>
      <c r="U589" s="36">
        <f t="shared" si="48"/>
        <v>3639.3280125000006</v>
      </c>
      <c r="V589" s="36">
        <f t="shared" si="46"/>
        <v>5609.8446860000013</v>
      </c>
      <c r="W589" s="36">
        <f t="shared" si="47"/>
        <v>13653.720000000001</v>
      </c>
      <c r="X589" s="36">
        <f t="shared" si="49"/>
        <v>67569.993750499998</v>
      </c>
      <c r="Y589" t="s">
        <v>1088</v>
      </c>
    </row>
    <row r="590" spans="1:25" ht="14.4" x14ac:dyDescent="0.3">
      <c r="A590">
        <v>2018</v>
      </c>
      <c r="B590">
        <v>323747</v>
      </c>
      <c r="C590" t="s">
        <v>474</v>
      </c>
      <c r="D590" t="s">
        <v>479</v>
      </c>
      <c r="E590" t="s">
        <v>258</v>
      </c>
      <c r="F590">
        <v>8.41</v>
      </c>
      <c r="G590" t="s">
        <v>270</v>
      </c>
      <c r="H590" t="s">
        <v>476</v>
      </c>
      <c r="I590">
        <v>7101</v>
      </c>
      <c r="J590">
        <v>237283</v>
      </c>
      <c r="K590" s="8">
        <v>1.2</v>
      </c>
      <c r="L590" s="8">
        <v>1</v>
      </c>
      <c r="M590" s="8">
        <v>1</v>
      </c>
      <c r="N590" s="36">
        <v>1.9239999999999999</v>
      </c>
      <c r="O590" s="36">
        <v>6.7709999999999999</v>
      </c>
      <c r="P590" s="36">
        <v>26.096</v>
      </c>
      <c r="Q590" s="36">
        <v>3014.16</v>
      </c>
      <c r="R590" s="37">
        <v>0</v>
      </c>
      <c r="S590" s="36">
        <v>3014.16</v>
      </c>
      <c r="T590" s="36">
        <f t="shared" si="45"/>
        <v>49305.509135999993</v>
      </c>
      <c r="U590" s="36">
        <f t="shared" si="48"/>
        <v>4016.6079825000006</v>
      </c>
      <c r="V590" s="36">
        <f t="shared" si="46"/>
        <v>6192.1371680000011</v>
      </c>
      <c r="W590" s="36">
        <f t="shared" si="47"/>
        <v>15070.8</v>
      </c>
      <c r="X590" s="36">
        <f t="shared" si="49"/>
        <v>74585.054286499988</v>
      </c>
      <c r="Y590" t="s">
        <v>1088</v>
      </c>
    </row>
    <row r="591" spans="1:25" ht="14.4" x14ac:dyDescent="0.3">
      <c r="A591">
        <v>2018</v>
      </c>
      <c r="B591">
        <v>323747</v>
      </c>
      <c r="C591" t="s">
        <v>474</v>
      </c>
      <c r="D591" t="s">
        <v>480</v>
      </c>
      <c r="E591" t="s">
        <v>258</v>
      </c>
      <c r="F591">
        <v>19.896000000000001</v>
      </c>
      <c r="G591" t="s">
        <v>270</v>
      </c>
      <c r="H591" t="s">
        <v>476</v>
      </c>
      <c r="I591">
        <v>7101</v>
      </c>
      <c r="J591">
        <v>237283</v>
      </c>
      <c r="K591" s="8">
        <v>1.2</v>
      </c>
      <c r="L591" s="8">
        <v>1</v>
      </c>
      <c r="M591" s="8">
        <v>1</v>
      </c>
      <c r="N591" s="36">
        <v>1.946</v>
      </c>
      <c r="O591" s="36">
        <v>6.8490000000000002</v>
      </c>
      <c r="P591" s="36">
        <v>26.395</v>
      </c>
      <c r="Q591" s="36">
        <v>3048.627</v>
      </c>
      <c r="R591" s="37">
        <v>0</v>
      </c>
      <c r="S591" s="36">
        <v>3048.627</v>
      </c>
      <c r="T591" s="36">
        <f t="shared" si="45"/>
        <v>49869.293543999993</v>
      </c>
      <c r="U591" s="36">
        <f t="shared" si="48"/>
        <v>4062.8781675000009</v>
      </c>
      <c r="V591" s="36">
        <f t="shared" si="46"/>
        <v>6263.0847850000009</v>
      </c>
      <c r="W591" s="36">
        <f t="shared" si="47"/>
        <v>15243.135</v>
      </c>
      <c r="X591" s="36">
        <f t="shared" si="49"/>
        <v>75438.391496499986</v>
      </c>
      <c r="Y591" t="s">
        <v>1088</v>
      </c>
    </row>
    <row r="592" spans="1:25" ht="14.4" x14ac:dyDescent="0.3">
      <c r="A592">
        <v>2018</v>
      </c>
      <c r="B592">
        <v>323747</v>
      </c>
      <c r="C592" t="s">
        <v>474</v>
      </c>
      <c r="D592" t="s">
        <v>481</v>
      </c>
      <c r="E592" t="s">
        <v>258</v>
      </c>
      <c r="F592">
        <v>19.896000000000001</v>
      </c>
      <c r="G592" t="s">
        <v>270</v>
      </c>
      <c r="H592" t="s">
        <v>476</v>
      </c>
      <c r="I592">
        <v>7101</v>
      </c>
      <c r="J592">
        <v>237283</v>
      </c>
      <c r="K592" s="8">
        <v>1.2</v>
      </c>
      <c r="L592" s="8">
        <v>1</v>
      </c>
      <c r="M592" s="8">
        <v>1</v>
      </c>
      <c r="N592" s="36">
        <v>1.946</v>
      </c>
      <c r="O592" s="36">
        <v>6.8490000000000002</v>
      </c>
      <c r="P592" s="36">
        <v>26.395</v>
      </c>
      <c r="Q592" s="36">
        <v>3048.627</v>
      </c>
      <c r="R592" s="37">
        <v>0</v>
      </c>
      <c r="S592" s="36">
        <v>3048.627</v>
      </c>
      <c r="T592" s="36">
        <f t="shared" si="45"/>
        <v>49869.293543999993</v>
      </c>
      <c r="U592" s="36">
        <f t="shared" si="48"/>
        <v>4062.8781675000009</v>
      </c>
      <c r="V592" s="36">
        <f t="shared" si="46"/>
        <v>6263.0847850000009</v>
      </c>
      <c r="W592" s="36">
        <f t="shared" si="47"/>
        <v>15243.135</v>
      </c>
      <c r="X592" s="36">
        <f t="shared" si="49"/>
        <v>75438.391496499986</v>
      </c>
      <c r="Y592" t="s">
        <v>1088</v>
      </c>
    </row>
    <row r="593" spans="1:25" ht="14.4" x14ac:dyDescent="0.3">
      <c r="A593">
        <v>2018</v>
      </c>
      <c r="B593">
        <v>323747</v>
      </c>
      <c r="C593" t="s">
        <v>474</v>
      </c>
      <c r="D593" t="s">
        <v>482</v>
      </c>
      <c r="E593" t="s">
        <v>321</v>
      </c>
      <c r="F593">
        <v>13.75</v>
      </c>
      <c r="G593" t="s">
        <v>270</v>
      </c>
      <c r="H593" t="s">
        <v>476</v>
      </c>
      <c r="I593">
        <v>7101</v>
      </c>
      <c r="J593">
        <v>237283</v>
      </c>
      <c r="K593" s="8">
        <v>1.2</v>
      </c>
      <c r="L593" s="8">
        <v>1</v>
      </c>
      <c r="M593" s="8">
        <v>1</v>
      </c>
      <c r="N593" s="36">
        <v>6.5000000000000002E-2</v>
      </c>
      <c r="O593" s="36">
        <v>9.9629999999999992</v>
      </c>
      <c r="P593" s="36">
        <v>24.524000000000001</v>
      </c>
      <c r="Q593" s="36">
        <v>4864.9769999999999</v>
      </c>
      <c r="R593" s="37">
        <v>0</v>
      </c>
      <c r="S593" s="36">
        <v>4864.9769999999999</v>
      </c>
      <c r="T593" s="36">
        <f t="shared" si="45"/>
        <v>1665.72666</v>
      </c>
      <c r="U593" s="36">
        <f t="shared" si="48"/>
        <v>5910.1263225000002</v>
      </c>
      <c r="V593" s="36">
        <f t="shared" si="46"/>
        <v>5819.1282920000012</v>
      </c>
      <c r="W593" s="36">
        <f t="shared" si="47"/>
        <v>24324.884999999998</v>
      </c>
      <c r="X593" s="36">
        <f t="shared" si="49"/>
        <v>37719.866274500004</v>
      </c>
      <c r="Y593" t="s">
        <v>1088</v>
      </c>
    </row>
    <row r="594" spans="1:25" ht="14.4" x14ac:dyDescent="0.3">
      <c r="A594">
        <v>2018</v>
      </c>
      <c r="B594">
        <v>323747</v>
      </c>
      <c r="C594" t="s">
        <v>474</v>
      </c>
      <c r="D594" t="s">
        <v>483</v>
      </c>
      <c r="E594" t="s">
        <v>321</v>
      </c>
      <c r="F594">
        <v>13.75</v>
      </c>
      <c r="G594" t="s">
        <v>270</v>
      </c>
      <c r="H594" t="s">
        <v>476</v>
      </c>
      <c r="I594">
        <v>7101</v>
      </c>
      <c r="J594">
        <v>237283</v>
      </c>
      <c r="K594" s="8">
        <v>1.2</v>
      </c>
      <c r="L594" s="8">
        <v>1</v>
      </c>
      <c r="M594" s="8">
        <v>1</v>
      </c>
      <c r="N594" s="36">
        <v>6.5000000000000002E-2</v>
      </c>
      <c r="O594" s="36">
        <v>9.9629999999999992</v>
      </c>
      <c r="P594" s="36">
        <v>24.524000000000001</v>
      </c>
      <c r="Q594" s="36">
        <v>4864.9769999999999</v>
      </c>
      <c r="R594" s="37">
        <v>0</v>
      </c>
      <c r="S594" s="36">
        <v>4864.9769999999999</v>
      </c>
      <c r="T594" s="36">
        <f t="shared" si="45"/>
        <v>1665.72666</v>
      </c>
      <c r="U594" s="36">
        <f t="shared" si="48"/>
        <v>5910.1263225000002</v>
      </c>
      <c r="V594" s="36">
        <f t="shared" si="46"/>
        <v>5819.1282920000012</v>
      </c>
      <c r="W594" s="36">
        <f t="shared" si="47"/>
        <v>24324.884999999998</v>
      </c>
      <c r="X594" s="36">
        <f t="shared" si="49"/>
        <v>37719.866274500004</v>
      </c>
      <c r="Y594" t="s">
        <v>1088</v>
      </c>
    </row>
    <row r="595" spans="1:25" ht="14.4" x14ac:dyDescent="0.3">
      <c r="A595">
        <v>2018</v>
      </c>
      <c r="B595">
        <v>5441703</v>
      </c>
      <c r="C595" t="s">
        <v>560</v>
      </c>
      <c r="D595" t="s">
        <v>561</v>
      </c>
      <c r="E595" t="s">
        <v>321</v>
      </c>
      <c r="F595">
        <v>15.754</v>
      </c>
      <c r="G595" t="s">
        <v>270</v>
      </c>
      <c r="H595" t="s">
        <v>562</v>
      </c>
      <c r="I595">
        <v>6114</v>
      </c>
      <c r="J595">
        <v>13489</v>
      </c>
      <c r="K595" s="8">
        <v>1.2</v>
      </c>
      <c r="L595" s="8">
        <v>1</v>
      </c>
      <c r="M595" s="8">
        <v>1</v>
      </c>
      <c r="N595" s="36">
        <v>7.0999999999999994E-2</v>
      </c>
      <c r="O595" s="36">
        <v>10.984</v>
      </c>
      <c r="P595" s="36">
        <v>27.035</v>
      </c>
      <c r="Q595" s="36">
        <v>5855.8649999999998</v>
      </c>
      <c r="R595" s="37">
        <v>0</v>
      </c>
      <c r="S595" s="36">
        <v>5855.8649999999998</v>
      </c>
      <c r="T595" s="36">
        <f t="shared" si="45"/>
        <v>103.43365199999998</v>
      </c>
      <c r="U595" s="36">
        <f t="shared" si="48"/>
        <v>370.40794000000005</v>
      </c>
      <c r="V595" s="36">
        <f t="shared" si="46"/>
        <v>364.67511500000001</v>
      </c>
      <c r="W595" s="36">
        <f t="shared" si="47"/>
        <v>29279.324999999997</v>
      </c>
      <c r="X595" s="36">
        <f t="shared" si="49"/>
        <v>30117.841706999996</v>
      </c>
      <c r="Y595" t="s">
        <v>2631</v>
      </c>
    </row>
    <row r="596" spans="1:25" ht="14.4" x14ac:dyDescent="0.3">
      <c r="A596">
        <v>2018</v>
      </c>
      <c r="B596">
        <v>5441703</v>
      </c>
      <c r="C596" t="s">
        <v>560</v>
      </c>
      <c r="D596" t="s">
        <v>563</v>
      </c>
      <c r="E596" t="s">
        <v>265</v>
      </c>
      <c r="F596">
        <v>10.448</v>
      </c>
      <c r="G596" t="s">
        <v>270</v>
      </c>
      <c r="H596" t="s">
        <v>562</v>
      </c>
      <c r="I596">
        <v>6114</v>
      </c>
      <c r="J596">
        <v>13489</v>
      </c>
      <c r="K596" s="8">
        <v>1.2</v>
      </c>
      <c r="L596" s="8">
        <v>1</v>
      </c>
      <c r="M596" s="8">
        <v>1</v>
      </c>
      <c r="N596" s="36">
        <v>0.18</v>
      </c>
      <c r="O596" s="36">
        <v>3.3570000000000002</v>
      </c>
      <c r="P596" s="36">
        <v>0.26900000000000002</v>
      </c>
      <c r="Q596" s="36">
        <v>3151.8240000000001</v>
      </c>
      <c r="R596" s="37">
        <v>0</v>
      </c>
      <c r="S596" s="36">
        <v>3151.8240000000001</v>
      </c>
      <c r="T596" s="36">
        <f t="shared" si="45"/>
        <v>262.22615999999999</v>
      </c>
      <c r="U596" s="36">
        <f t="shared" si="48"/>
        <v>113.20643250000002</v>
      </c>
      <c r="V596" s="36">
        <f t="shared" si="46"/>
        <v>3.6285410000000002</v>
      </c>
      <c r="W596" s="36">
        <f t="shared" si="47"/>
        <v>15759.12</v>
      </c>
      <c r="X596" s="36">
        <f t="shared" si="49"/>
        <v>16138.1811335</v>
      </c>
      <c r="Y596" t="s">
        <v>2631</v>
      </c>
    </row>
    <row r="597" spans="1:25" ht="14.4" x14ac:dyDescent="0.3">
      <c r="A597">
        <v>2018</v>
      </c>
      <c r="B597">
        <v>5441703</v>
      </c>
      <c r="C597" t="s">
        <v>560</v>
      </c>
      <c r="D597" t="s">
        <v>564</v>
      </c>
      <c r="E597" t="s">
        <v>265</v>
      </c>
      <c r="F597">
        <v>18.474</v>
      </c>
      <c r="G597" t="s">
        <v>270</v>
      </c>
      <c r="H597" t="s">
        <v>562</v>
      </c>
      <c r="I597">
        <v>6114</v>
      </c>
      <c r="J597">
        <v>13489</v>
      </c>
      <c r="K597" s="8">
        <v>1.2</v>
      </c>
      <c r="L597" s="8">
        <v>1</v>
      </c>
      <c r="M597" s="8">
        <v>1</v>
      </c>
      <c r="N597" s="36">
        <v>0.315</v>
      </c>
      <c r="O597" s="36">
        <v>5.867</v>
      </c>
      <c r="P597" s="36">
        <v>0.47099999999999997</v>
      </c>
      <c r="Q597" s="36">
        <v>5508.5770000000002</v>
      </c>
      <c r="R597" s="37">
        <v>0</v>
      </c>
      <c r="S597" s="36">
        <v>5508.5770000000002</v>
      </c>
      <c r="T597" s="36">
        <f t="shared" si="45"/>
        <v>458.89577999999995</v>
      </c>
      <c r="U597" s="36">
        <f t="shared" si="48"/>
        <v>197.84990750000003</v>
      </c>
      <c r="V597" s="36">
        <f t="shared" si="46"/>
        <v>6.3533189999999999</v>
      </c>
      <c r="W597" s="36">
        <f t="shared" si="47"/>
        <v>27542.885000000002</v>
      </c>
      <c r="X597" s="36">
        <f t="shared" si="49"/>
        <v>28205.984006500003</v>
      </c>
      <c r="Y597" t="s">
        <v>2631</v>
      </c>
    </row>
    <row r="598" spans="1:25" ht="14.4" x14ac:dyDescent="0.3">
      <c r="A598">
        <v>2018</v>
      </c>
      <c r="B598">
        <v>5441703</v>
      </c>
      <c r="C598" t="s">
        <v>560</v>
      </c>
      <c r="D598" t="s">
        <v>565</v>
      </c>
      <c r="E598" t="s">
        <v>265</v>
      </c>
      <c r="F598">
        <v>22.190999999999999</v>
      </c>
      <c r="G598" t="s">
        <v>270</v>
      </c>
      <c r="H598" t="s">
        <v>562</v>
      </c>
      <c r="I598">
        <v>6114</v>
      </c>
      <c r="J598">
        <v>13489</v>
      </c>
      <c r="K598" s="8">
        <v>1.2</v>
      </c>
      <c r="L598" s="8">
        <v>1</v>
      </c>
      <c r="M598" s="8">
        <v>1</v>
      </c>
      <c r="N598" s="36">
        <v>0.29199999999999998</v>
      </c>
      <c r="O598" s="36">
        <v>5.4349999999999996</v>
      </c>
      <c r="P598" s="36">
        <v>0.436</v>
      </c>
      <c r="Q598" s="36">
        <v>5102.8879999999999</v>
      </c>
      <c r="R598" s="37">
        <v>0</v>
      </c>
      <c r="S598" s="36">
        <v>5102.8879999999999</v>
      </c>
      <c r="T598" s="36">
        <f t="shared" si="45"/>
        <v>425.38910399999992</v>
      </c>
      <c r="U598" s="36">
        <f t="shared" si="48"/>
        <v>183.28178750000001</v>
      </c>
      <c r="V598" s="36">
        <f t="shared" si="46"/>
        <v>5.8812040000000003</v>
      </c>
      <c r="W598" s="36">
        <f t="shared" si="47"/>
        <v>25514.44</v>
      </c>
      <c r="X598" s="36">
        <f t="shared" si="49"/>
        <v>26128.992095499998</v>
      </c>
      <c r="Y598" t="s">
        <v>2631</v>
      </c>
    </row>
    <row r="599" spans="1:25" ht="14.4" x14ac:dyDescent="0.3">
      <c r="A599">
        <v>2018</v>
      </c>
      <c r="B599">
        <v>5441703</v>
      </c>
      <c r="C599" t="s">
        <v>560</v>
      </c>
      <c r="D599" t="s">
        <v>566</v>
      </c>
      <c r="E599" t="s">
        <v>265</v>
      </c>
      <c r="F599">
        <v>14.01</v>
      </c>
      <c r="G599" t="s">
        <v>270</v>
      </c>
      <c r="H599" t="s">
        <v>562</v>
      </c>
      <c r="I599">
        <v>6114</v>
      </c>
      <c r="J599">
        <v>13489</v>
      </c>
      <c r="K599" s="8">
        <v>1.2</v>
      </c>
      <c r="L599" s="8">
        <v>1</v>
      </c>
      <c r="M599" s="8">
        <v>1</v>
      </c>
      <c r="N599" s="36">
        <v>0.25600000000000001</v>
      </c>
      <c r="O599" s="36">
        <v>4.7709999999999999</v>
      </c>
      <c r="P599" s="36">
        <v>0.38300000000000001</v>
      </c>
      <c r="Q599" s="36">
        <v>4478.91</v>
      </c>
      <c r="R599" s="37">
        <v>0</v>
      </c>
      <c r="S599" s="36">
        <v>4478.91</v>
      </c>
      <c r="T599" s="36">
        <f t="shared" si="45"/>
        <v>372.943872</v>
      </c>
      <c r="U599" s="36">
        <f t="shared" si="48"/>
        <v>160.89004750000001</v>
      </c>
      <c r="V599" s="36">
        <f t="shared" si="46"/>
        <v>5.1662870000000005</v>
      </c>
      <c r="W599" s="36">
        <f t="shared" si="47"/>
        <v>22394.55</v>
      </c>
      <c r="X599" s="36">
        <f t="shared" si="49"/>
        <v>22933.5502065</v>
      </c>
      <c r="Y599" t="s">
        <v>2631</v>
      </c>
    </row>
    <row r="600" spans="1:25" ht="14.4" x14ac:dyDescent="0.3">
      <c r="A600">
        <v>2018</v>
      </c>
      <c r="B600">
        <v>5441703</v>
      </c>
      <c r="C600" t="s">
        <v>560</v>
      </c>
      <c r="D600" t="s">
        <v>567</v>
      </c>
      <c r="E600" t="s">
        <v>265</v>
      </c>
      <c r="F600">
        <v>10.335000000000001</v>
      </c>
      <c r="G600" t="s">
        <v>270</v>
      </c>
      <c r="H600" t="s">
        <v>562</v>
      </c>
      <c r="I600">
        <v>6114</v>
      </c>
      <c r="J600">
        <v>13489</v>
      </c>
      <c r="K600" s="8">
        <v>1.2</v>
      </c>
      <c r="L600" s="8">
        <v>1</v>
      </c>
      <c r="M600" s="8">
        <v>1</v>
      </c>
      <c r="N600" s="36">
        <v>0</v>
      </c>
      <c r="O600" s="36">
        <v>0</v>
      </c>
      <c r="P600" s="36">
        <v>0</v>
      </c>
      <c r="Q600" s="36">
        <v>0</v>
      </c>
      <c r="R600" s="37">
        <v>0</v>
      </c>
      <c r="S600" s="36">
        <v>0</v>
      </c>
      <c r="T600" s="36">
        <f t="shared" si="45"/>
        <v>0</v>
      </c>
      <c r="U600" s="36">
        <f t="shared" si="48"/>
        <v>0</v>
      </c>
      <c r="V600" s="36">
        <f t="shared" si="46"/>
        <v>0</v>
      </c>
      <c r="W600" s="36">
        <f t="shared" si="47"/>
        <v>0</v>
      </c>
      <c r="X600" s="36">
        <f t="shared" si="49"/>
        <v>0</v>
      </c>
      <c r="Y600" t="s">
        <v>2631</v>
      </c>
    </row>
    <row r="601" spans="1:25" ht="14.4" x14ac:dyDescent="0.3">
      <c r="A601">
        <v>2018</v>
      </c>
      <c r="B601">
        <v>5441703</v>
      </c>
      <c r="C601" t="s">
        <v>560</v>
      </c>
      <c r="D601" t="s">
        <v>568</v>
      </c>
      <c r="E601" t="s">
        <v>321</v>
      </c>
      <c r="F601">
        <v>15.754</v>
      </c>
      <c r="G601" t="s">
        <v>270</v>
      </c>
      <c r="H601" t="s">
        <v>562</v>
      </c>
      <c r="I601">
        <v>6114</v>
      </c>
      <c r="J601">
        <v>13489</v>
      </c>
      <c r="K601" s="8">
        <v>1.2</v>
      </c>
      <c r="L601" s="8">
        <v>1</v>
      </c>
      <c r="M601" s="8">
        <v>1</v>
      </c>
      <c r="N601" s="36">
        <v>0.107</v>
      </c>
      <c r="O601" s="36">
        <v>16.398</v>
      </c>
      <c r="P601" s="36">
        <v>40.362000000000002</v>
      </c>
      <c r="Q601" s="36">
        <v>8742.4330000000009</v>
      </c>
      <c r="R601" s="37">
        <v>0</v>
      </c>
      <c r="S601" s="36">
        <v>8742.4330000000009</v>
      </c>
      <c r="T601" s="36">
        <f t="shared" si="45"/>
        <v>155.878884</v>
      </c>
      <c r="U601" s="36">
        <f t="shared" si="48"/>
        <v>552.98155500000007</v>
      </c>
      <c r="V601" s="36">
        <f t="shared" si="46"/>
        <v>544.44301800000005</v>
      </c>
      <c r="W601" s="36">
        <f t="shared" si="47"/>
        <v>43712.165000000008</v>
      </c>
      <c r="X601" s="36">
        <f t="shared" si="49"/>
        <v>44965.46845700001</v>
      </c>
      <c r="Y601" t="s">
        <v>2631</v>
      </c>
    </row>
    <row r="602" spans="1:25" ht="14.4" x14ac:dyDescent="0.3">
      <c r="A602">
        <v>2018</v>
      </c>
      <c r="B602">
        <v>5441703</v>
      </c>
      <c r="C602" t="s">
        <v>560</v>
      </c>
      <c r="D602" t="s">
        <v>569</v>
      </c>
      <c r="E602" t="s">
        <v>321</v>
      </c>
      <c r="F602">
        <v>15.754</v>
      </c>
      <c r="G602" t="s">
        <v>270</v>
      </c>
      <c r="H602" t="s">
        <v>562</v>
      </c>
      <c r="I602">
        <v>6114</v>
      </c>
      <c r="J602">
        <v>13489</v>
      </c>
      <c r="K602" s="8">
        <v>1.2</v>
      </c>
      <c r="L602" s="8">
        <v>1</v>
      </c>
      <c r="M602" s="8">
        <v>1</v>
      </c>
      <c r="N602" s="36">
        <v>0.10299999999999999</v>
      </c>
      <c r="O602" s="36">
        <v>15.792999999999999</v>
      </c>
      <c r="P602" s="36">
        <v>38.872999999999998</v>
      </c>
      <c r="Q602" s="36">
        <v>8419.8289999999997</v>
      </c>
      <c r="R602" s="37">
        <v>0</v>
      </c>
      <c r="S602" s="36">
        <v>8419.8289999999997</v>
      </c>
      <c r="T602" s="36">
        <f t="shared" si="45"/>
        <v>150.05163599999997</v>
      </c>
      <c r="U602" s="36">
        <f t="shared" si="48"/>
        <v>532.57944250000003</v>
      </c>
      <c r="V602" s="36">
        <f t="shared" si="46"/>
        <v>524.35789699999998</v>
      </c>
      <c r="W602" s="36">
        <f t="shared" si="47"/>
        <v>42099.144999999997</v>
      </c>
      <c r="X602" s="36">
        <f t="shared" si="49"/>
        <v>43306.133975499994</v>
      </c>
      <c r="Y602" t="s">
        <v>2631</v>
      </c>
    </row>
    <row r="603" spans="1:25" ht="14.4" x14ac:dyDescent="0.3">
      <c r="A603">
        <v>2018</v>
      </c>
      <c r="B603">
        <v>5441703</v>
      </c>
      <c r="C603" t="s">
        <v>560</v>
      </c>
      <c r="D603" t="s">
        <v>570</v>
      </c>
      <c r="E603" t="s">
        <v>265</v>
      </c>
      <c r="F603">
        <v>17.952999999999999</v>
      </c>
      <c r="G603" t="s">
        <v>270</v>
      </c>
      <c r="H603" t="s">
        <v>562</v>
      </c>
      <c r="I603">
        <v>6114</v>
      </c>
      <c r="J603">
        <v>13489</v>
      </c>
      <c r="K603" s="8">
        <v>1.2</v>
      </c>
      <c r="L603" s="8">
        <v>1</v>
      </c>
      <c r="M603" s="8">
        <v>1</v>
      </c>
      <c r="N603" s="36">
        <v>0.44</v>
      </c>
      <c r="O603" s="36">
        <v>8.1850000000000005</v>
      </c>
      <c r="P603" s="36">
        <v>0.65700000000000003</v>
      </c>
      <c r="Q603" s="36">
        <v>7684.0839999999998</v>
      </c>
      <c r="R603" s="37">
        <v>0</v>
      </c>
      <c r="S603" s="36">
        <v>7684.0839999999998</v>
      </c>
      <c r="T603" s="36">
        <f t="shared" si="45"/>
        <v>640.99727999999993</v>
      </c>
      <c r="U603" s="36">
        <f t="shared" si="48"/>
        <v>276.01866250000006</v>
      </c>
      <c r="V603" s="36">
        <f t="shared" si="46"/>
        <v>8.8622730000000001</v>
      </c>
      <c r="W603" s="36">
        <f t="shared" si="47"/>
        <v>38420.42</v>
      </c>
      <c r="X603" s="36">
        <f t="shared" si="49"/>
        <v>39346.298215499999</v>
      </c>
      <c r="Y603" t="s">
        <v>2631</v>
      </c>
    </row>
    <row r="604" spans="1:25" ht="14.4" x14ac:dyDescent="0.3">
      <c r="A604">
        <v>2018</v>
      </c>
      <c r="B604">
        <v>5441703</v>
      </c>
      <c r="C604" t="s">
        <v>560</v>
      </c>
      <c r="D604" t="s">
        <v>571</v>
      </c>
      <c r="E604" t="s">
        <v>265</v>
      </c>
      <c r="F604">
        <v>17.952999999999999</v>
      </c>
      <c r="G604" t="s">
        <v>270</v>
      </c>
      <c r="H604" t="s">
        <v>562</v>
      </c>
      <c r="I604">
        <v>6114</v>
      </c>
      <c r="J604">
        <v>13489</v>
      </c>
      <c r="K604" s="8">
        <v>1.2</v>
      </c>
      <c r="L604" s="8">
        <v>1</v>
      </c>
      <c r="M604" s="8">
        <v>1</v>
      </c>
      <c r="N604" s="36">
        <v>0.42199999999999999</v>
      </c>
      <c r="O604" s="36">
        <v>7.8390000000000004</v>
      </c>
      <c r="P604" s="36">
        <v>0.63</v>
      </c>
      <c r="Q604" s="36">
        <v>7359.75</v>
      </c>
      <c r="R604" s="37">
        <v>0</v>
      </c>
      <c r="S604" s="36">
        <v>7359.75</v>
      </c>
      <c r="T604" s="36">
        <f t="shared" si="45"/>
        <v>614.77466399999992</v>
      </c>
      <c r="U604" s="36">
        <f t="shared" si="48"/>
        <v>264.35067750000002</v>
      </c>
      <c r="V604" s="36">
        <f t="shared" si="46"/>
        <v>8.4980700000000002</v>
      </c>
      <c r="W604" s="36">
        <f t="shared" si="47"/>
        <v>36798.75</v>
      </c>
      <c r="X604" s="36">
        <f t="shared" si="49"/>
        <v>37686.373411499997</v>
      </c>
      <c r="Y604" t="s">
        <v>2631</v>
      </c>
    </row>
    <row r="605" spans="1:25" ht="14.4" x14ac:dyDescent="0.3">
      <c r="A605">
        <v>2018</v>
      </c>
      <c r="B605">
        <v>245724</v>
      </c>
      <c r="C605" t="s">
        <v>751</v>
      </c>
      <c r="D605" t="s">
        <v>457</v>
      </c>
      <c r="E605" t="s">
        <v>258</v>
      </c>
      <c r="F605">
        <v>94.338999999999999</v>
      </c>
      <c r="G605" t="s">
        <v>241</v>
      </c>
      <c r="H605" t="s">
        <v>428</v>
      </c>
      <c r="I605">
        <v>8303</v>
      </c>
      <c r="J605">
        <v>29773</v>
      </c>
      <c r="K605" s="8">
        <v>1</v>
      </c>
      <c r="L605" s="8">
        <v>1</v>
      </c>
      <c r="M605" s="8">
        <v>1</v>
      </c>
      <c r="N605" s="36">
        <v>1E-3</v>
      </c>
      <c r="O605" s="36">
        <v>0.36</v>
      </c>
      <c r="P605" s="36">
        <v>1E-3</v>
      </c>
      <c r="Q605" s="36">
        <v>54.124000000000002</v>
      </c>
      <c r="R605" s="37">
        <v>0</v>
      </c>
      <c r="S605" s="36">
        <v>54.124000000000002</v>
      </c>
      <c r="T605" s="36">
        <f t="shared" si="45"/>
        <v>2.67957</v>
      </c>
      <c r="U605" s="36">
        <f t="shared" si="48"/>
        <v>26.7957</v>
      </c>
      <c r="V605" s="36">
        <f t="shared" si="46"/>
        <v>2.9773000000000004E-2</v>
      </c>
      <c r="W605" s="36">
        <f t="shared" si="47"/>
        <v>270.62</v>
      </c>
      <c r="X605" s="36">
        <f t="shared" si="49"/>
        <v>300.12504300000001</v>
      </c>
      <c r="Y605" t="s">
        <v>2633</v>
      </c>
    </row>
    <row r="606" spans="1:25" ht="14.4" x14ac:dyDescent="0.3">
      <c r="A606">
        <v>2018</v>
      </c>
      <c r="B606">
        <v>245724</v>
      </c>
      <c r="C606" t="s">
        <v>751</v>
      </c>
      <c r="D606" t="s">
        <v>458</v>
      </c>
      <c r="E606" t="s">
        <v>258</v>
      </c>
      <c r="F606">
        <v>94.338999999999999</v>
      </c>
      <c r="G606" t="s">
        <v>241</v>
      </c>
      <c r="H606" t="s">
        <v>428</v>
      </c>
      <c r="I606">
        <v>8303</v>
      </c>
      <c r="J606">
        <v>29773</v>
      </c>
      <c r="K606" s="8">
        <v>1</v>
      </c>
      <c r="L606" s="8">
        <v>1</v>
      </c>
      <c r="M606" s="8">
        <v>1</v>
      </c>
      <c r="N606" s="36">
        <v>1E-3</v>
      </c>
      <c r="O606" s="36">
        <v>0.36</v>
      </c>
      <c r="P606" s="36">
        <v>1E-3</v>
      </c>
      <c r="Q606" s="36">
        <v>54.124000000000002</v>
      </c>
      <c r="R606" s="37">
        <v>0</v>
      </c>
      <c r="S606" s="36">
        <v>54.124000000000002</v>
      </c>
      <c r="T606" s="36">
        <f t="shared" si="45"/>
        <v>2.67957</v>
      </c>
      <c r="U606" s="36">
        <f t="shared" si="48"/>
        <v>26.7957</v>
      </c>
      <c r="V606" s="36">
        <f t="shared" si="46"/>
        <v>2.9773000000000004E-2</v>
      </c>
      <c r="W606" s="36">
        <f t="shared" si="47"/>
        <v>270.62</v>
      </c>
      <c r="X606" s="36">
        <f t="shared" si="49"/>
        <v>300.12504300000001</v>
      </c>
      <c r="Y606" t="s">
        <v>2633</v>
      </c>
    </row>
    <row r="607" spans="1:25" ht="14.4" x14ac:dyDescent="0.3">
      <c r="A607">
        <v>2018</v>
      </c>
      <c r="B607">
        <v>245724</v>
      </c>
      <c r="C607" t="s">
        <v>751</v>
      </c>
      <c r="D607" t="s">
        <v>459</v>
      </c>
      <c r="E607" t="s">
        <v>258</v>
      </c>
      <c r="F607">
        <v>94.338999999999999</v>
      </c>
      <c r="G607" t="s">
        <v>241</v>
      </c>
      <c r="H607" t="s">
        <v>428</v>
      </c>
      <c r="I607">
        <v>8303</v>
      </c>
      <c r="J607">
        <v>29773</v>
      </c>
      <c r="K607" s="8">
        <v>1</v>
      </c>
      <c r="L607" s="8">
        <v>1</v>
      </c>
      <c r="M607" s="8">
        <v>1</v>
      </c>
      <c r="N607" s="36">
        <v>1E-3</v>
      </c>
      <c r="O607" s="36">
        <v>0.42199999999999999</v>
      </c>
      <c r="P607" s="36">
        <v>1E-3</v>
      </c>
      <c r="Q607" s="36">
        <v>63.509</v>
      </c>
      <c r="R607" s="37">
        <v>0</v>
      </c>
      <c r="S607" s="36">
        <v>63.509</v>
      </c>
      <c r="T607" s="36">
        <f t="shared" si="45"/>
        <v>2.67957</v>
      </c>
      <c r="U607" s="36">
        <f t="shared" si="48"/>
        <v>31.410515</v>
      </c>
      <c r="V607" s="36">
        <f t="shared" si="46"/>
        <v>2.9773000000000004E-2</v>
      </c>
      <c r="W607" s="36">
        <f t="shared" si="47"/>
        <v>317.54500000000002</v>
      </c>
      <c r="X607" s="36">
        <f t="shared" si="49"/>
        <v>351.66485800000004</v>
      </c>
      <c r="Y607" t="s">
        <v>2633</v>
      </c>
    </row>
    <row r="608" spans="1:25" ht="14.4" x14ac:dyDescent="0.3">
      <c r="A608">
        <v>2018</v>
      </c>
      <c r="B608">
        <v>245724</v>
      </c>
      <c r="C608" t="s">
        <v>751</v>
      </c>
      <c r="D608" t="s">
        <v>460</v>
      </c>
      <c r="E608" t="s">
        <v>258</v>
      </c>
      <c r="F608">
        <v>94.338999999999999</v>
      </c>
      <c r="G608" t="s">
        <v>241</v>
      </c>
      <c r="H608" t="s">
        <v>428</v>
      </c>
      <c r="I608">
        <v>8303</v>
      </c>
      <c r="J608">
        <v>29773</v>
      </c>
      <c r="K608" s="8">
        <v>1</v>
      </c>
      <c r="L608" s="8">
        <v>1</v>
      </c>
      <c r="M608" s="8">
        <v>1</v>
      </c>
      <c r="N608" s="36">
        <v>1E-3</v>
      </c>
      <c r="O608" s="36">
        <v>0.42199999999999999</v>
      </c>
      <c r="P608" s="36">
        <v>1E-3</v>
      </c>
      <c r="Q608" s="36">
        <v>63.509</v>
      </c>
      <c r="R608" s="37">
        <v>0</v>
      </c>
      <c r="S608" s="36">
        <v>63.509</v>
      </c>
      <c r="T608" s="36">
        <f t="shared" si="45"/>
        <v>2.67957</v>
      </c>
      <c r="U608" s="36">
        <f t="shared" si="48"/>
        <v>31.410515</v>
      </c>
      <c r="V608" s="36">
        <f t="shared" si="46"/>
        <v>2.9773000000000004E-2</v>
      </c>
      <c r="W608" s="36">
        <f t="shared" si="47"/>
        <v>317.54500000000002</v>
      </c>
      <c r="X608" s="36">
        <f t="shared" si="49"/>
        <v>351.66485800000004</v>
      </c>
      <c r="Y608" t="s">
        <v>2633</v>
      </c>
    </row>
    <row r="609" spans="1:25" ht="14.4" x14ac:dyDescent="0.3">
      <c r="A609">
        <v>2018</v>
      </c>
      <c r="B609">
        <v>245724</v>
      </c>
      <c r="C609" t="s">
        <v>751</v>
      </c>
      <c r="D609" t="s">
        <v>461</v>
      </c>
      <c r="E609" t="s">
        <v>258</v>
      </c>
      <c r="F609">
        <v>94.338999999999999</v>
      </c>
      <c r="G609" t="s">
        <v>241</v>
      </c>
      <c r="H609" t="s">
        <v>428</v>
      </c>
      <c r="I609">
        <v>8303</v>
      </c>
      <c r="J609">
        <v>29773</v>
      </c>
      <c r="K609" s="8">
        <v>1</v>
      </c>
      <c r="L609" s="8">
        <v>1</v>
      </c>
      <c r="M609" s="8">
        <v>1</v>
      </c>
      <c r="N609" s="36">
        <v>1E-3</v>
      </c>
      <c r="O609" s="36">
        <v>0.39700000000000002</v>
      </c>
      <c r="P609" s="36">
        <v>1E-3</v>
      </c>
      <c r="Q609" s="36">
        <v>59.825000000000003</v>
      </c>
      <c r="R609" s="37">
        <v>0</v>
      </c>
      <c r="S609" s="36">
        <v>59.825000000000003</v>
      </c>
      <c r="T609" s="36">
        <f t="shared" si="45"/>
        <v>2.67957</v>
      </c>
      <c r="U609" s="36">
        <f t="shared" si="48"/>
        <v>29.549702500000002</v>
      </c>
      <c r="V609" s="36">
        <f t="shared" si="46"/>
        <v>2.9773000000000004E-2</v>
      </c>
      <c r="W609" s="36">
        <f t="shared" si="47"/>
        <v>299.125</v>
      </c>
      <c r="X609" s="36">
        <f t="shared" si="49"/>
        <v>331.38404550000001</v>
      </c>
      <c r="Y609" t="s">
        <v>2633</v>
      </c>
    </row>
    <row r="610" spans="1:25" ht="14.4" x14ac:dyDescent="0.3">
      <c r="A610">
        <v>2018</v>
      </c>
      <c r="B610">
        <v>245724</v>
      </c>
      <c r="C610" t="s">
        <v>751</v>
      </c>
      <c r="D610" t="s">
        <v>462</v>
      </c>
      <c r="E610" t="s">
        <v>258</v>
      </c>
      <c r="F610">
        <v>94.338999999999999</v>
      </c>
      <c r="G610" t="s">
        <v>241</v>
      </c>
      <c r="H610" t="s">
        <v>428</v>
      </c>
      <c r="I610">
        <v>8303</v>
      </c>
      <c r="J610">
        <v>29773</v>
      </c>
      <c r="K610" s="8">
        <v>1</v>
      </c>
      <c r="L610" s="8">
        <v>1</v>
      </c>
      <c r="M610" s="8">
        <v>1</v>
      </c>
      <c r="N610" s="36">
        <v>1E-3</v>
      </c>
      <c r="O610" s="36">
        <v>0.39700000000000002</v>
      </c>
      <c r="P610" s="36">
        <v>1E-3</v>
      </c>
      <c r="Q610" s="36">
        <v>59.825000000000003</v>
      </c>
      <c r="R610" s="37">
        <v>0</v>
      </c>
      <c r="S610" s="36">
        <v>59.825000000000003</v>
      </c>
      <c r="T610" s="36">
        <f t="shared" si="45"/>
        <v>2.67957</v>
      </c>
      <c r="U610" s="36">
        <f t="shared" si="48"/>
        <v>29.549702500000002</v>
      </c>
      <c r="V610" s="36">
        <f t="shared" si="46"/>
        <v>2.9773000000000004E-2</v>
      </c>
      <c r="W610" s="36">
        <f t="shared" si="47"/>
        <v>299.125</v>
      </c>
      <c r="X610" s="36">
        <f t="shared" si="49"/>
        <v>331.38404550000001</v>
      </c>
      <c r="Y610" t="s">
        <v>2633</v>
      </c>
    </row>
    <row r="611" spans="1:25" ht="14.4" x14ac:dyDescent="0.3">
      <c r="A611">
        <v>2018</v>
      </c>
      <c r="B611">
        <v>245724</v>
      </c>
      <c r="C611" t="s">
        <v>751</v>
      </c>
      <c r="D611" t="s">
        <v>463</v>
      </c>
      <c r="E611" t="s">
        <v>258</v>
      </c>
      <c r="F611">
        <v>148.322</v>
      </c>
      <c r="G611" t="s">
        <v>241</v>
      </c>
      <c r="H611" t="s">
        <v>428</v>
      </c>
      <c r="I611">
        <v>8303</v>
      </c>
      <c r="J611">
        <v>29773</v>
      </c>
      <c r="K611" s="8">
        <v>1</v>
      </c>
      <c r="L611" s="8">
        <v>1</v>
      </c>
      <c r="M611" s="8">
        <v>1</v>
      </c>
      <c r="N611" s="36">
        <v>4.0000000000000001E-3</v>
      </c>
      <c r="O611" s="36">
        <v>0.23</v>
      </c>
      <c r="P611" s="36">
        <v>0</v>
      </c>
      <c r="Q611" s="36">
        <v>34.677</v>
      </c>
      <c r="R611" s="37">
        <v>0</v>
      </c>
      <c r="S611" s="36">
        <v>34.677</v>
      </c>
      <c r="T611" s="36">
        <f t="shared" si="45"/>
        <v>10.71828</v>
      </c>
      <c r="U611" s="36">
        <f t="shared" si="48"/>
        <v>17.119475000000001</v>
      </c>
      <c r="V611" s="36">
        <f t="shared" si="46"/>
        <v>0</v>
      </c>
      <c r="W611" s="36">
        <f t="shared" si="47"/>
        <v>173.38499999999999</v>
      </c>
      <c r="X611" s="36">
        <f t="shared" si="49"/>
        <v>201.22275500000001</v>
      </c>
      <c r="Y611" t="s">
        <v>2633</v>
      </c>
    </row>
    <row r="612" spans="1:25" ht="14.4" x14ac:dyDescent="0.3">
      <c r="A612">
        <v>2018</v>
      </c>
      <c r="B612">
        <v>95554</v>
      </c>
      <c r="C612" t="s">
        <v>752</v>
      </c>
      <c r="D612" t="s">
        <v>419</v>
      </c>
      <c r="E612" t="s">
        <v>321</v>
      </c>
      <c r="F612">
        <v>28.300999999999998</v>
      </c>
      <c r="G612" t="s">
        <v>270</v>
      </c>
      <c r="H612" t="s">
        <v>420</v>
      </c>
      <c r="I612">
        <v>8416</v>
      </c>
      <c r="J612">
        <v>53548</v>
      </c>
      <c r="K612" s="8">
        <v>1</v>
      </c>
      <c r="L612" s="8">
        <v>1</v>
      </c>
      <c r="M612" s="8">
        <v>1</v>
      </c>
      <c r="N612" s="36">
        <v>1.81</v>
      </c>
      <c r="O612" s="36">
        <v>70.706999999999994</v>
      </c>
      <c r="P612" s="36">
        <v>1038.9259999999999</v>
      </c>
      <c r="Q612" s="36">
        <v>44121.38</v>
      </c>
      <c r="R612" s="37">
        <v>0</v>
      </c>
      <c r="S612" s="36">
        <v>44121.38</v>
      </c>
      <c r="T612" s="36">
        <f t="shared" si="45"/>
        <v>8722.9692000000014</v>
      </c>
      <c r="U612" s="36">
        <f t="shared" si="48"/>
        <v>9465.5460899999998</v>
      </c>
      <c r="V612" s="36">
        <f t="shared" si="46"/>
        <v>55632.409447999999</v>
      </c>
      <c r="W612" s="36">
        <f t="shared" si="47"/>
        <v>220606.9</v>
      </c>
      <c r="X612" s="36">
        <f t="shared" si="49"/>
        <v>294427.824738</v>
      </c>
      <c r="Y612" t="s">
        <v>2638</v>
      </c>
    </row>
    <row r="613" spans="1:25" ht="14.4" x14ac:dyDescent="0.3">
      <c r="A613">
        <v>2018</v>
      </c>
      <c r="B613">
        <v>95554</v>
      </c>
      <c r="C613" t="s">
        <v>752</v>
      </c>
      <c r="D613" t="s">
        <v>421</v>
      </c>
      <c r="E613" t="s">
        <v>321</v>
      </c>
      <c r="F613">
        <v>28.300999999999998</v>
      </c>
      <c r="G613" t="s">
        <v>270</v>
      </c>
      <c r="H613" t="s">
        <v>420</v>
      </c>
      <c r="I613">
        <v>8416</v>
      </c>
      <c r="J613">
        <v>53548</v>
      </c>
      <c r="K613" s="8">
        <v>1</v>
      </c>
      <c r="L613" s="8">
        <v>1</v>
      </c>
      <c r="M613" s="8">
        <v>1</v>
      </c>
      <c r="N613" s="36">
        <v>1.802</v>
      </c>
      <c r="O613" s="36">
        <v>70.408000000000001</v>
      </c>
      <c r="P613" s="36">
        <v>1034.5409999999999</v>
      </c>
      <c r="Q613" s="36">
        <v>43935.175000000003</v>
      </c>
      <c r="R613" s="37">
        <v>0</v>
      </c>
      <c r="S613" s="36">
        <v>43935.175000000003</v>
      </c>
      <c r="T613" s="36">
        <f t="shared" si="45"/>
        <v>8684.4146400000009</v>
      </c>
      <c r="U613" s="36">
        <f t="shared" si="48"/>
        <v>9425.5189600000012</v>
      </c>
      <c r="V613" s="36">
        <f t="shared" si="46"/>
        <v>55397.601468000001</v>
      </c>
      <c r="W613" s="36">
        <f t="shared" si="47"/>
        <v>219675.875</v>
      </c>
      <c r="X613" s="36">
        <f t="shared" si="49"/>
        <v>293183.41006799997</v>
      </c>
      <c r="Y613" t="s">
        <v>2638</v>
      </c>
    </row>
    <row r="614" spans="1:25" ht="14.4" x14ac:dyDescent="0.3">
      <c r="A614">
        <v>2018</v>
      </c>
      <c r="B614">
        <v>95554</v>
      </c>
      <c r="C614" t="s">
        <v>752</v>
      </c>
      <c r="D614" t="s">
        <v>422</v>
      </c>
      <c r="E614" t="s">
        <v>258</v>
      </c>
      <c r="F614">
        <v>17.129000000000001</v>
      </c>
      <c r="G614" t="s">
        <v>270</v>
      </c>
      <c r="H614" t="s">
        <v>420</v>
      </c>
      <c r="I614">
        <v>8416</v>
      </c>
      <c r="J614">
        <v>53548</v>
      </c>
      <c r="K614" s="8">
        <v>1</v>
      </c>
      <c r="L614" s="8">
        <v>1</v>
      </c>
      <c r="M614" s="8">
        <v>1</v>
      </c>
      <c r="N614" s="36">
        <v>0.46800000000000003</v>
      </c>
      <c r="O614" s="36">
        <v>1.7490000000000001</v>
      </c>
      <c r="P614" s="36">
        <v>6.1189999999999998</v>
      </c>
      <c r="Q614" s="36">
        <v>799.88599999999997</v>
      </c>
      <c r="R614" s="37">
        <v>0</v>
      </c>
      <c r="S614" s="36">
        <v>799.88599999999997</v>
      </c>
      <c r="T614" s="36">
        <f t="shared" si="45"/>
        <v>2255.4417600000006</v>
      </c>
      <c r="U614" s="36">
        <f t="shared" si="48"/>
        <v>234.13863000000003</v>
      </c>
      <c r="V614" s="36">
        <f t="shared" si="46"/>
        <v>327.660212</v>
      </c>
      <c r="W614" s="36">
        <f t="shared" si="47"/>
        <v>3999.43</v>
      </c>
      <c r="X614" s="36">
        <f t="shared" si="49"/>
        <v>6816.6706020000001</v>
      </c>
      <c r="Y614" t="s">
        <v>2638</v>
      </c>
    </row>
    <row r="615" spans="1:25" ht="14.4" x14ac:dyDescent="0.3">
      <c r="A615">
        <v>2018</v>
      </c>
      <c r="B615">
        <v>95554</v>
      </c>
      <c r="C615" t="s">
        <v>752</v>
      </c>
      <c r="D615" t="s">
        <v>423</v>
      </c>
      <c r="E615" t="s">
        <v>258</v>
      </c>
      <c r="F615">
        <v>6.3E-2</v>
      </c>
      <c r="G615" t="s">
        <v>270</v>
      </c>
      <c r="H615" t="s">
        <v>420</v>
      </c>
      <c r="I615">
        <v>8416</v>
      </c>
      <c r="J615">
        <v>53548</v>
      </c>
      <c r="K615" s="8">
        <v>1</v>
      </c>
      <c r="L615" s="8">
        <v>1</v>
      </c>
      <c r="M615" s="8">
        <v>1</v>
      </c>
      <c r="N615" s="36">
        <v>1E-3</v>
      </c>
      <c r="O615" s="36">
        <v>1.7000000000000001E-2</v>
      </c>
      <c r="P615" s="36">
        <v>2.5000000000000001E-2</v>
      </c>
      <c r="Q615" s="36">
        <v>18.812999999999999</v>
      </c>
      <c r="R615" s="37">
        <v>0</v>
      </c>
      <c r="S615" s="36">
        <v>18.812999999999999</v>
      </c>
      <c r="T615" s="36">
        <f t="shared" si="45"/>
        <v>4.8193200000000012</v>
      </c>
      <c r="U615" s="36">
        <f t="shared" si="48"/>
        <v>2.2757900000000002</v>
      </c>
      <c r="V615" s="36">
        <f t="shared" si="46"/>
        <v>1.3387000000000002</v>
      </c>
      <c r="W615" s="36">
        <f t="shared" si="47"/>
        <v>94.064999999999998</v>
      </c>
      <c r="X615" s="36">
        <f t="shared" si="49"/>
        <v>102.49880999999999</v>
      </c>
      <c r="Y615" t="s">
        <v>2638</v>
      </c>
    </row>
    <row r="616" spans="1:25" ht="14.4" x14ac:dyDescent="0.3">
      <c r="A616">
        <v>2018</v>
      </c>
      <c r="B616">
        <v>95554</v>
      </c>
      <c r="C616" t="s">
        <v>752</v>
      </c>
      <c r="D616" t="s">
        <v>424</v>
      </c>
      <c r="E616" t="s">
        <v>258</v>
      </c>
      <c r="F616">
        <v>0.83899999999999997</v>
      </c>
      <c r="G616" t="s">
        <v>270</v>
      </c>
      <c r="H616" t="s">
        <v>420</v>
      </c>
      <c r="I616">
        <v>8416</v>
      </c>
      <c r="J616">
        <v>53548</v>
      </c>
      <c r="K616" s="8">
        <v>1</v>
      </c>
      <c r="L616" s="8">
        <v>1</v>
      </c>
      <c r="M616" s="8">
        <v>1</v>
      </c>
      <c r="N616" s="36">
        <v>0</v>
      </c>
      <c r="O616" s="36">
        <v>0</v>
      </c>
      <c r="P616" s="36">
        <v>0</v>
      </c>
      <c r="Q616" s="36">
        <v>0</v>
      </c>
      <c r="R616" s="37">
        <v>0</v>
      </c>
      <c r="S616" s="36">
        <v>0</v>
      </c>
      <c r="T616" s="36">
        <f t="shared" si="45"/>
        <v>0</v>
      </c>
      <c r="U616" s="36">
        <f t="shared" si="48"/>
        <v>0</v>
      </c>
      <c r="V616" s="36">
        <f t="shared" si="46"/>
        <v>0</v>
      </c>
      <c r="W616" s="36">
        <f t="shared" si="47"/>
        <v>0</v>
      </c>
      <c r="X616" s="36">
        <f t="shared" si="49"/>
        <v>0</v>
      </c>
      <c r="Y616" t="s">
        <v>2638</v>
      </c>
    </row>
    <row r="617" spans="1:25" ht="14.4" x14ac:dyDescent="0.3">
      <c r="A617">
        <v>2018</v>
      </c>
      <c r="B617">
        <v>95554</v>
      </c>
      <c r="C617" t="s">
        <v>752</v>
      </c>
      <c r="D617" t="s">
        <v>425</v>
      </c>
      <c r="E617" t="s">
        <v>258</v>
      </c>
      <c r="F617">
        <v>0.48199999999999998</v>
      </c>
      <c r="G617" t="s">
        <v>270</v>
      </c>
      <c r="H617" t="s">
        <v>420</v>
      </c>
      <c r="I617">
        <v>8416</v>
      </c>
      <c r="J617">
        <v>53548</v>
      </c>
      <c r="K617" s="8">
        <v>1</v>
      </c>
      <c r="L617" s="8">
        <v>1</v>
      </c>
      <c r="M617" s="8">
        <v>1</v>
      </c>
      <c r="N617" s="36">
        <v>3.0000000000000001E-3</v>
      </c>
      <c r="O617" s="36">
        <v>3.5000000000000003E-2</v>
      </c>
      <c r="P617" s="36">
        <v>5.1999999999999998E-2</v>
      </c>
      <c r="Q617" s="36">
        <v>38.831000000000003</v>
      </c>
      <c r="R617" s="37">
        <v>0</v>
      </c>
      <c r="S617" s="36">
        <v>38.831000000000003</v>
      </c>
      <c r="T617" s="36">
        <f t="shared" si="45"/>
        <v>14.457960000000002</v>
      </c>
      <c r="U617" s="36">
        <f t="shared" si="48"/>
        <v>4.6854500000000003</v>
      </c>
      <c r="V617" s="36">
        <f t="shared" si="46"/>
        <v>2.7844959999999999</v>
      </c>
      <c r="W617" s="36">
        <f t="shared" si="47"/>
        <v>194.15500000000003</v>
      </c>
      <c r="X617" s="36">
        <f t="shared" si="49"/>
        <v>216.08290600000004</v>
      </c>
      <c r="Y617" t="s">
        <v>2638</v>
      </c>
    </row>
    <row r="618" spans="1:25" ht="14.4" x14ac:dyDescent="0.3">
      <c r="A618">
        <v>2018</v>
      </c>
      <c r="B618">
        <v>5452865</v>
      </c>
      <c r="C618" t="s">
        <v>650</v>
      </c>
      <c r="D618" t="s">
        <v>651</v>
      </c>
      <c r="E618" t="s">
        <v>321</v>
      </c>
      <c r="F618">
        <v>22.37</v>
      </c>
      <c r="G618" t="s">
        <v>270</v>
      </c>
      <c r="H618" t="s">
        <v>652</v>
      </c>
      <c r="I618">
        <v>7401</v>
      </c>
      <c r="J618">
        <v>91379</v>
      </c>
      <c r="K618" s="8">
        <v>1</v>
      </c>
      <c r="L618" s="8">
        <v>1</v>
      </c>
      <c r="M618" s="8">
        <v>1</v>
      </c>
      <c r="N618" s="36">
        <v>10.43</v>
      </c>
      <c r="O618" s="36">
        <v>20.370999999999999</v>
      </c>
      <c r="P618" s="36">
        <v>299.31900000000002</v>
      </c>
      <c r="Q618" s="36">
        <v>12711.582</v>
      </c>
      <c r="R618" s="37">
        <v>0</v>
      </c>
      <c r="S618" s="36">
        <v>12711.582</v>
      </c>
      <c r="T618" s="36">
        <f t="shared" si="45"/>
        <v>85777.467300000004</v>
      </c>
      <c r="U618" s="36">
        <f t="shared" si="48"/>
        <v>4653.7040224999992</v>
      </c>
      <c r="V618" s="36">
        <f t="shared" si="46"/>
        <v>27351.470901000004</v>
      </c>
      <c r="W618" s="36">
        <f t="shared" si="47"/>
        <v>63557.91</v>
      </c>
      <c r="X618" s="36">
        <f t="shared" si="49"/>
        <v>181340.55222350001</v>
      </c>
      <c r="Y618" t="s">
        <v>1088</v>
      </c>
    </row>
    <row r="619" spans="1:25" ht="14.4" x14ac:dyDescent="0.3">
      <c r="A619">
        <v>2018</v>
      </c>
      <c r="B619">
        <v>5452865</v>
      </c>
      <c r="C619" t="s">
        <v>650</v>
      </c>
      <c r="D619" t="s">
        <v>653</v>
      </c>
      <c r="E619" t="s">
        <v>321</v>
      </c>
      <c r="F619">
        <v>22.37</v>
      </c>
      <c r="G619" t="s">
        <v>270</v>
      </c>
      <c r="H619" t="s">
        <v>652</v>
      </c>
      <c r="I619">
        <v>7401</v>
      </c>
      <c r="J619">
        <v>91379</v>
      </c>
      <c r="K619" s="8">
        <v>1</v>
      </c>
      <c r="L619" s="8">
        <v>1</v>
      </c>
      <c r="M619" s="8">
        <v>1</v>
      </c>
      <c r="N619" s="36">
        <v>10.861000000000001</v>
      </c>
      <c r="O619" s="36">
        <v>21.213999999999999</v>
      </c>
      <c r="P619" s="36">
        <v>311.71600000000001</v>
      </c>
      <c r="Q619" s="36">
        <v>13238.03</v>
      </c>
      <c r="R619" s="37">
        <v>0</v>
      </c>
      <c r="S619" s="36">
        <v>13238.03</v>
      </c>
      <c r="T619" s="36">
        <f t="shared" si="45"/>
        <v>89322.058710000012</v>
      </c>
      <c r="U619" s="36">
        <f t="shared" si="48"/>
        <v>4846.2852649999995</v>
      </c>
      <c r="V619" s="36">
        <f t="shared" si="46"/>
        <v>28484.296364000002</v>
      </c>
      <c r="W619" s="36">
        <f t="shared" si="47"/>
        <v>66190.150000000009</v>
      </c>
      <c r="X619" s="36">
        <f t="shared" si="49"/>
        <v>188842.790339</v>
      </c>
      <c r="Y619" t="s">
        <v>1088</v>
      </c>
    </row>
    <row r="620" spans="1:25" ht="14.4" x14ac:dyDescent="0.3">
      <c r="A620">
        <v>2018</v>
      </c>
      <c r="B620">
        <v>5452865</v>
      </c>
      <c r="C620" t="s">
        <v>650</v>
      </c>
      <c r="D620" t="s">
        <v>654</v>
      </c>
      <c r="E620" t="s">
        <v>321</v>
      </c>
      <c r="F620">
        <v>22.37</v>
      </c>
      <c r="G620" t="s">
        <v>270</v>
      </c>
      <c r="H620" t="s">
        <v>652</v>
      </c>
      <c r="I620">
        <v>7401</v>
      </c>
      <c r="J620">
        <v>91379</v>
      </c>
      <c r="K620" s="8">
        <v>1</v>
      </c>
      <c r="L620" s="8">
        <v>1</v>
      </c>
      <c r="M620" s="8">
        <v>1</v>
      </c>
      <c r="N620" s="36">
        <v>10.36</v>
      </c>
      <c r="O620" s="36">
        <v>20.234999999999999</v>
      </c>
      <c r="P620" s="36">
        <v>297.33199999999999</v>
      </c>
      <c r="Q620" s="36">
        <v>12627.191999999999</v>
      </c>
      <c r="R620" s="37">
        <v>0</v>
      </c>
      <c r="S620" s="36">
        <v>12627.191999999999</v>
      </c>
      <c r="T620" s="36">
        <f t="shared" si="45"/>
        <v>85201.779599999994</v>
      </c>
      <c r="U620" s="36">
        <f t="shared" si="48"/>
        <v>4622.6351624999998</v>
      </c>
      <c r="V620" s="36">
        <f t="shared" si="46"/>
        <v>27169.900828000002</v>
      </c>
      <c r="W620" s="36">
        <f t="shared" si="47"/>
        <v>63135.959999999992</v>
      </c>
      <c r="X620" s="36">
        <f t="shared" si="49"/>
        <v>180130.27559049998</v>
      </c>
      <c r="Y620" t="s">
        <v>1088</v>
      </c>
    </row>
    <row r="621" spans="1:25" ht="14.4" x14ac:dyDescent="0.3">
      <c r="A621">
        <v>2018</v>
      </c>
      <c r="B621">
        <v>5452865</v>
      </c>
      <c r="C621" t="s">
        <v>650</v>
      </c>
      <c r="D621" t="s">
        <v>655</v>
      </c>
      <c r="E621" t="s">
        <v>258</v>
      </c>
      <c r="F621">
        <v>0.38100000000000001</v>
      </c>
      <c r="G621" t="s">
        <v>270</v>
      </c>
      <c r="H621" t="s">
        <v>652</v>
      </c>
      <c r="I621">
        <v>7401</v>
      </c>
      <c r="J621">
        <v>91379</v>
      </c>
      <c r="K621" s="8">
        <v>1</v>
      </c>
      <c r="L621" s="8">
        <v>1</v>
      </c>
      <c r="M621" s="8">
        <v>1</v>
      </c>
      <c r="N621" s="36">
        <v>1E-3</v>
      </c>
      <c r="O621" s="36">
        <v>1.6E-2</v>
      </c>
      <c r="P621" s="36">
        <v>2.4E-2</v>
      </c>
      <c r="Q621" s="36">
        <v>18.408000000000001</v>
      </c>
      <c r="R621" s="37">
        <v>0</v>
      </c>
      <c r="S621" s="36">
        <v>18.408000000000001</v>
      </c>
      <c r="T621" s="36">
        <f t="shared" si="45"/>
        <v>8.2241100000000014</v>
      </c>
      <c r="U621" s="36">
        <f t="shared" si="48"/>
        <v>3.65516</v>
      </c>
      <c r="V621" s="36">
        <f t="shared" si="46"/>
        <v>2.1930960000000002</v>
      </c>
      <c r="W621" s="36">
        <f t="shared" si="47"/>
        <v>92.04</v>
      </c>
      <c r="X621" s="36">
        <f t="shared" si="49"/>
        <v>106.11236600000001</v>
      </c>
      <c r="Y621" t="s">
        <v>1088</v>
      </c>
    </row>
    <row r="622" spans="1:25" ht="14.4" x14ac:dyDescent="0.3">
      <c r="A622">
        <v>2018</v>
      </c>
      <c r="B622">
        <v>5452865</v>
      </c>
      <c r="C622" t="s">
        <v>650</v>
      </c>
      <c r="D622" t="s">
        <v>753</v>
      </c>
      <c r="E622" t="s">
        <v>258</v>
      </c>
      <c r="F622">
        <v>0.28699999999999998</v>
      </c>
      <c r="G622" t="s">
        <v>270</v>
      </c>
      <c r="H622" t="s">
        <v>652</v>
      </c>
      <c r="I622">
        <v>7401</v>
      </c>
      <c r="J622">
        <v>91379</v>
      </c>
      <c r="K622" s="8">
        <v>1</v>
      </c>
      <c r="L622" s="8">
        <v>1</v>
      </c>
      <c r="M622" s="8">
        <v>1</v>
      </c>
      <c r="N622" s="36">
        <v>4.0000000000000001E-3</v>
      </c>
      <c r="O622" s="36">
        <v>4.8000000000000001E-2</v>
      </c>
      <c r="P622" s="36">
        <v>7.0999999999999994E-2</v>
      </c>
      <c r="Q622" s="36">
        <v>53.164000000000001</v>
      </c>
      <c r="R622" s="37">
        <v>0</v>
      </c>
      <c r="S622" s="36">
        <v>53.164000000000001</v>
      </c>
      <c r="T622" s="36">
        <f t="shared" si="45"/>
        <v>32.896440000000005</v>
      </c>
      <c r="U622" s="36">
        <f t="shared" si="48"/>
        <v>10.965479999999999</v>
      </c>
      <c r="V622" s="36">
        <f t="shared" si="46"/>
        <v>6.4879090000000001</v>
      </c>
      <c r="W622" s="36">
        <f t="shared" si="47"/>
        <v>265.82</v>
      </c>
      <c r="X622" s="36">
        <f t="shared" si="49"/>
        <v>316.16982899999999</v>
      </c>
      <c r="Y622" t="s">
        <v>1088</v>
      </c>
    </row>
    <row r="623" spans="1:25" ht="14.4" x14ac:dyDescent="0.3">
      <c r="A623">
        <v>2018</v>
      </c>
      <c r="B623">
        <v>2897</v>
      </c>
      <c r="C623" t="s">
        <v>754</v>
      </c>
      <c r="D623" t="s">
        <v>262</v>
      </c>
      <c r="E623" t="s">
        <v>258</v>
      </c>
      <c r="F623">
        <v>53.640999999999998</v>
      </c>
      <c r="G623" t="s">
        <v>231</v>
      </c>
      <c r="H623" t="s">
        <v>263</v>
      </c>
      <c r="I623">
        <v>13201</v>
      </c>
      <c r="J623">
        <v>633021</v>
      </c>
      <c r="K623" s="8">
        <v>1.2</v>
      </c>
      <c r="L623" s="8">
        <v>1.1000000000000001</v>
      </c>
      <c r="M623" s="8">
        <v>1</v>
      </c>
      <c r="N623" s="36">
        <v>0.11600000000000001</v>
      </c>
      <c r="O623" s="36">
        <v>5.3979999999999997</v>
      </c>
      <c r="P623" s="36">
        <v>3.0000000000000001E-3</v>
      </c>
      <c r="Q623" s="36">
        <v>2177.7339999999999</v>
      </c>
      <c r="R623" s="37">
        <v>0</v>
      </c>
      <c r="S623" s="36">
        <v>2177.7339999999999</v>
      </c>
      <c r="T623" s="36">
        <f t="shared" si="45"/>
        <v>7930.4870880000017</v>
      </c>
      <c r="U623" s="36">
        <f t="shared" si="48"/>
        <v>9396.8802345000022</v>
      </c>
      <c r="V623" s="36">
        <f t="shared" si="46"/>
        <v>1.8990630000000002</v>
      </c>
      <c r="W623" s="36">
        <f t="shared" si="47"/>
        <v>10888.67</v>
      </c>
      <c r="X623" s="36">
        <f t="shared" si="49"/>
        <v>28217.936385500005</v>
      </c>
      <c r="Y623" t="s">
        <v>2634</v>
      </c>
    </row>
    <row r="624" spans="1:25" ht="14.4" x14ac:dyDescent="0.3">
      <c r="A624">
        <v>2018</v>
      </c>
      <c r="B624">
        <v>2897</v>
      </c>
      <c r="C624" t="s">
        <v>754</v>
      </c>
      <c r="D624" t="s">
        <v>264</v>
      </c>
      <c r="E624" t="s">
        <v>265</v>
      </c>
      <c r="F624">
        <v>97.831000000000003</v>
      </c>
      <c r="G624" t="s">
        <v>231</v>
      </c>
      <c r="H624" t="s">
        <v>263</v>
      </c>
      <c r="I624">
        <v>13201</v>
      </c>
      <c r="J624">
        <v>633021</v>
      </c>
      <c r="K624" s="8">
        <v>1.2</v>
      </c>
      <c r="L624" s="8">
        <v>1.1000000000000001</v>
      </c>
      <c r="M624" s="8">
        <v>1</v>
      </c>
      <c r="N624" s="36">
        <v>0.91800000000000004</v>
      </c>
      <c r="O624" s="36">
        <v>35.767000000000003</v>
      </c>
      <c r="P624" s="36">
        <v>1.5129999999999999</v>
      </c>
      <c r="Q624" s="36">
        <v>14538.504999999999</v>
      </c>
      <c r="R624" s="37">
        <v>0</v>
      </c>
      <c r="S624" s="36">
        <v>14538.504999999999</v>
      </c>
      <c r="T624" s="36">
        <f t="shared" si="45"/>
        <v>62760.234024000012</v>
      </c>
      <c r="U624" s="36">
        <f t="shared" si="48"/>
        <v>62263.470794250017</v>
      </c>
      <c r="V624" s="36">
        <f t="shared" si="46"/>
        <v>957.76077300000009</v>
      </c>
      <c r="W624" s="36">
        <f t="shared" si="47"/>
        <v>72692.524999999994</v>
      </c>
      <c r="X624" s="36">
        <f t="shared" si="49"/>
        <v>198673.99059125001</v>
      </c>
      <c r="Y624" t="s">
        <v>2634</v>
      </c>
    </row>
    <row r="625" spans="1:25" ht="14.4" x14ac:dyDescent="0.3">
      <c r="A625">
        <v>2018</v>
      </c>
      <c r="B625">
        <v>2897</v>
      </c>
      <c r="C625" t="s">
        <v>754</v>
      </c>
      <c r="D625" t="s">
        <v>266</v>
      </c>
      <c r="E625" t="s">
        <v>265</v>
      </c>
      <c r="F625">
        <v>73.626999999999995</v>
      </c>
      <c r="G625" t="s">
        <v>231</v>
      </c>
      <c r="H625" t="s">
        <v>263</v>
      </c>
      <c r="I625">
        <v>13201</v>
      </c>
      <c r="J625">
        <v>633021</v>
      </c>
      <c r="K625" s="8">
        <v>1.2</v>
      </c>
      <c r="L625" s="8">
        <v>1.1000000000000001</v>
      </c>
      <c r="M625" s="8">
        <v>1</v>
      </c>
      <c r="N625" s="36">
        <v>0.58499999999999996</v>
      </c>
      <c r="O625" s="36">
        <v>12.555999999999999</v>
      </c>
      <c r="P625" s="36">
        <v>1.5549999999999999</v>
      </c>
      <c r="Q625" s="36">
        <v>14945.903</v>
      </c>
      <c r="R625" s="37">
        <v>0</v>
      </c>
      <c r="S625" s="36">
        <v>14945.903</v>
      </c>
      <c r="T625" s="36">
        <f t="shared" si="45"/>
        <v>39994.266780000005</v>
      </c>
      <c r="U625" s="36">
        <f t="shared" si="48"/>
        <v>21857.582109000003</v>
      </c>
      <c r="V625" s="36">
        <f t="shared" si="46"/>
        <v>984.34765500000003</v>
      </c>
      <c r="W625" s="36">
        <f t="shared" si="47"/>
        <v>74729.514999999999</v>
      </c>
      <c r="X625" s="36">
        <f t="shared" si="49"/>
        <v>137565.71154400002</v>
      </c>
      <c r="Y625" t="s">
        <v>2634</v>
      </c>
    </row>
    <row r="626" spans="1:25" ht="14.4" x14ac:dyDescent="0.3">
      <c r="A626">
        <v>2018</v>
      </c>
      <c r="B626">
        <v>2897</v>
      </c>
      <c r="C626" t="s">
        <v>754</v>
      </c>
      <c r="D626" t="s">
        <v>267</v>
      </c>
      <c r="E626" t="s">
        <v>265</v>
      </c>
      <c r="F626">
        <v>210.15600000000001</v>
      </c>
      <c r="G626" t="s">
        <v>231</v>
      </c>
      <c r="H626" t="s">
        <v>263</v>
      </c>
      <c r="I626">
        <v>13201</v>
      </c>
      <c r="J626">
        <v>633021</v>
      </c>
      <c r="K626" s="8">
        <v>1.2</v>
      </c>
      <c r="L626" s="8">
        <v>1.1000000000000001</v>
      </c>
      <c r="M626" s="8">
        <v>1</v>
      </c>
      <c r="N626" s="36">
        <v>3.2530000000000001</v>
      </c>
      <c r="O626" s="36">
        <v>118.38800000000001</v>
      </c>
      <c r="P626" s="36">
        <v>2.38</v>
      </c>
      <c r="Q626" s="36">
        <v>161512.10699999999</v>
      </c>
      <c r="R626" s="37">
        <v>0</v>
      </c>
      <c r="S626" s="36">
        <v>161512.10699999999</v>
      </c>
      <c r="T626" s="36">
        <f t="shared" si="45"/>
        <v>222395.46980400005</v>
      </c>
      <c r="U626" s="36">
        <f t="shared" si="48"/>
        <v>206090.74790700007</v>
      </c>
      <c r="V626" s="36">
        <f t="shared" si="46"/>
        <v>1506.5899800000002</v>
      </c>
      <c r="W626" s="36">
        <f t="shared" si="47"/>
        <v>807560.53499999992</v>
      </c>
      <c r="X626" s="36">
        <f t="shared" si="49"/>
        <v>1237553.3426910001</v>
      </c>
      <c r="Y626" t="s">
        <v>2634</v>
      </c>
    </row>
    <row r="627" spans="1:25" ht="14.4" x14ac:dyDescent="0.3">
      <c r="A627">
        <v>2018</v>
      </c>
      <c r="B627">
        <v>5440464</v>
      </c>
      <c r="C627" t="s">
        <v>550</v>
      </c>
      <c r="D627" t="s">
        <v>551</v>
      </c>
      <c r="E627" t="s">
        <v>265</v>
      </c>
      <c r="F627">
        <v>103.64400000000001</v>
      </c>
      <c r="G627" t="s">
        <v>241</v>
      </c>
      <c r="H627" t="s">
        <v>73</v>
      </c>
      <c r="I627">
        <v>12101</v>
      </c>
      <c r="J627">
        <v>129702</v>
      </c>
      <c r="K627" s="8">
        <v>1</v>
      </c>
      <c r="L627" s="8">
        <v>1</v>
      </c>
      <c r="M627" s="8">
        <v>1</v>
      </c>
      <c r="N627" s="36">
        <v>0</v>
      </c>
      <c r="O627" s="36">
        <v>59.712000000000003</v>
      </c>
      <c r="P627" s="36">
        <v>2.1000000000000001E-2</v>
      </c>
      <c r="Q627" s="36">
        <v>20699.812000000002</v>
      </c>
      <c r="R627" s="37">
        <v>0</v>
      </c>
      <c r="S627" s="36">
        <v>20699.812000000002</v>
      </c>
      <c r="T627" s="36">
        <f t="shared" si="45"/>
        <v>0</v>
      </c>
      <c r="U627" s="36">
        <f t="shared" si="48"/>
        <v>19361.914560000005</v>
      </c>
      <c r="V627" s="36">
        <f t="shared" si="46"/>
        <v>2.7237420000000001</v>
      </c>
      <c r="W627" s="36">
        <f t="shared" si="47"/>
        <v>103499.06000000001</v>
      </c>
      <c r="X627" s="36">
        <f t="shared" si="49"/>
        <v>122863.69830200002</v>
      </c>
      <c r="Y627" t="s">
        <v>2640</v>
      </c>
    </row>
    <row r="628" spans="1:25" ht="14.4" x14ac:dyDescent="0.3">
      <c r="A628">
        <v>2018</v>
      </c>
      <c r="B628">
        <v>5440464</v>
      </c>
      <c r="C628" t="s">
        <v>550</v>
      </c>
      <c r="D628" t="s">
        <v>552</v>
      </c>
      <c r="E628" t="s">
        <v>265</v>
      </c>
      <c r="F628">
        <v>40.676000000000002</v>
      </c>
      <c r="G628" t="s">
        <v>241</v>
      </c>
      <c r="H628" t="s">
        <v>73</v>
      </c>
      <c r="I628">
        <v>12101</v>
      </c>
      <c r="J628">
        <v>129702</v>
      </c>
      <c r="K628" s="8">
        <v>1</v>
      </c>
      <c r="L628" s="8">
        <v>1</v>
      </c>
      <c r="M628" s="8">
        <v>1</v>
      </c>
      <c r="N628" s="36">
        <v>1.147</v>
      </c>
      <c r="O628" s="36">
        <v>55.716999999999999</v>
      </c>
      <c r="P628" s="36">
        <v>2.2639999999999998</v>
      </c>
      <c r="Q628" s="36">
        <v>19198.588</v>
      </c>
      <c r="R628" s="37">
        <v>0</v>
      </c>
      <c r="S628" s="36">
        <v>19198.588</v>
      </c>
      <c r="T628" s="36">
        <f t="shared" si="45"/>
        <v>13389.13746</v>
      </c>
      <c r="U628" s="36">
        <f t="shared" si="48"/>
        <v>18066.515835000002</v>
      </c>
      <c r="V628" s="36">
        <f t="shared" si="46"/>
        <v>293.64532799999995</v>
      </c>
      <c r="W628" s="36">
        <f t="shared" si="47"/>
        <v>95992.94</v>
      </c>
      <c r="X628" s="36">
        <f t="shared" si="49"/>
        <v>127742.23862300001</v>
      </c>
      <c r="Y628" t="s">
        <v>2640</v>
      </c>
    </row>
    <row r="629" spans="1:25" ht="14.4" x14ac:dyDescent="0.3">
      <c r="A629">
        <v>2018</v>
      </c>
      <c r="B629">
        <v>5440464</v>
      </c>
      <c r="C629" t="s">
        <v>550</v>
      </c>
      <c r="D629" t="s">
        <v>553</v>
      </c>
      <c r="E629" t="s">
        <v>265</v>
      </c>
      <c r="F629">
        <v>47.259</v>
      </c>
      <c r="G629" t="s">
        <v>241</v>
      </c>
      <c r="H629" t="s">
        <v>73</v>
      </c>
      <c r="I629">
        <v>12101</v>
      </c>
      <c r="J629">
        <v>129702</v>
      </c>
      <c r="K629" s="8">
        <v>1</v>
      </c>
      <c r="L629" s="8">
        <v>1</v>
      </c>
      <c r="M629" s="8">
        <v>1</v>
      </c>
      <c r="N629" s="36">
        <v>2.93</v>
      </c>
      <c r="O629" s="36">
        <v>142.251</v>
      </c>
      <c r="P629" s="36">
        <v>5.78</v>
      </c>
      <c r="Q629" s="36">
        <v>49015.351000000002</v>
      </c>
      <c r="R629" s="37">
        <v>0</v>
      </c>
      <c r="S629" s="36">
        <v>49015.351000000002</v>
      </c>
      <c r="T629" s="36">
        <f t="shared" si="45"/>
        <v>34202.417400000006</v>
      </c>
      <c r="U629" s="36">
        <f t="shared" si="48"/>
        <v>46125.598005000007</v>
      </c>
      <c r="V629" s="36">
        <f t="shared" si="46"/>
        <v>749.67755999999997</v>
      </c>
      <c r="W629" s="36">
        <f t="shared" si="47"/>
        <v>245076.755</v>
      </c>
      <c r="X629" s="36">
        <f t="shared" si="49"/>
        <v>326154.447965</v>
      </c>
      <c r="Y629" t="s">
        <v>2640</v>
      </c>
    </row>
    <row r="630" spans="1:25" ht="14.4" x14ac:dyDescent="0.3">
      <c r="A630">
        <v>2018</v>
      </c>
      <c r="B630">
        <v>5440464</v>
      </c>
      <c r="C630" t="s">
        <v>550</v>
      </c>
      <c r="D630" t="s">
        <v>554</v>
      </c>
      <c r="E630" t="s">
        <v>265</v>
      </c>
      <c r="F630">
        <v>41.96</v>
      </c>
      <c r="G630" t="s">
        <v>241</v>
      </c>
      <c r="H630" t="s">
        <v>73</v>
      </c>
      <c r="I630">
        <v>12101</v>
      </c>
      <c r="J630">
        <v>129702</v>
      </c>
      <c r="K630" s="8">
        <v>1</v>
      </c>
      <c r="L630" s="8">
        <v>1</v>
      </c>
      <c r="M630" s="8">
        <v>1</v>
      </c>
      <c r="N630" s="36">
        <v>0.66600000000000004</v>
      </c>
      <c r="O630" s="36">
        <v>32.338999999999999</v>
      </c>
      <c r="P630" s="36">
        <v>1.3140000000000001</v>
      </c>
      <c r="Q630" s="36">
        <v>11143.322</v>
      </c>
      <c r="R630" s="37">
        <v>0</v>
      </c>
      <c r="S630" s="36">
        <v>11143.322</v>
      </c>
      <c r="T630" s="36">
        <f t="shared" si="45"/>
        <v>7774.337880000001</v>
      </c>
      <c r="U630" s="36">
        <f t="shared" si="48"/>
        <v>10486.082445000002</v>
      </c>
      <c r="V630" s="36">
        <f t="shared" si="46"/>
        <v>170.428428</v>
      </c>
      <c r="W630" s="36">
        <f t="shared" si="47"/>
        <v>55716.61</v>
      </c>
      <c r="X630" s="36">
        <f t="shared" si="49"/>
        <v>74147.458752999999</v>
      </c>
      <c r="Y630" t="s">
        <v>2640</v>
      </c>
    </row>
    <row r="631" spans="1:25" ht="14.4" x14ac:dyDescent="0.3">
      <c r="A631">
        <v>2018</v>
      </c>
      <c r="B631">
        <v>5440464</v>
      </c>
      <c r="C631" t="s">
        <v>550</v>
      </c>
      <c r="D631" t="s">
        <v>555</v>
      </c>
      <c r="E631" t="s">
        <v>265</v>
      </c>
      <c r="F631">
        <v>49.588000000000001</v>
      </c>
      <c r="G631" t="s">
        <v>241</v>
      </c>
      <c r="H631" t="s">
        <v>73</v>
      </c>
      <c r="I631">
        <v>12101</v>
      </c>
      <c r="J631">
        <v>129702</v>
      </c>
      <c r="K631" s="8">
        <v>1</v>
      </c>
      <c r="L631" s="8">
        <v>1</v>
      </c>
      <c r="M631" s="8">
        <v>1</v>
      </c>
      <c r="N631" s="36">
        <v>3.3959999999999999</v>
      </c>
      <c r="O631" s="36">
        <v>164.90600000000001</v>
      </c>
      <c r="P631" s="36">
        <v>6.7009999999999996</v>
      </c>
      <c r="Q631" s="36">
        <v>56821.87</v>
      </c>
      <c r="R631" s="37">
        <v>0</v>
      </c>
      <c r="S631" s="36">
        <v>56821.87</v>
      </c>
      <c r="T631" s="36">
        <f t="shared" si="45"/>
        <v>39642.119279999999</v>
      </c>
      <c r="U631" s="36">
        <f t="shared" si="48"/>
        <v>53471.595030000011</v>
      </c>
      <c r="V631" s="36">
        <f t="shared" si="46"/>
        <v>869.13310199999989</v>
      </c>
      <c r="W631" s="36">
        <f t="shared" si="47"/>
        <v>284109.35000000003</v>
      </c>
      <c r="X631" s="36">
        <f t="shared" si="49"/>
        <v>378092.19741200004</v>
      </c>
      <c r="Y631" t="s">
        <v>2640</v>
      </c>
    </row>
    <row r="632" spans="1:25" ht="14.4" x14ac:dyDescent="0.3">
      <c r="A632">
        <v>2018</v>
      </c>
      <c r="B632">
        <v>386135</v>
      </c>
      <c r="C632" t="s">
        <v>489</v>
      </c>
      <c r="D632" t="s">
        <v>490</v>
      </c>
      <c r="E632" t="s">
        <v>258</v>
      </c>
      <c r="F632">
        <v>82.287000000000006</v>
      </c>
      <c r="G632" t="s">
        <v>241</v>
      </c>
      <c r="H632" t="s">
        <v>491</v>
      </c>
      <c r="I632">
        <v>6116</v>
      </c>
      <c r="J632">
        <v>36414</v>
      </c>
      <c r="K632" s="8">
        <v>1.2</v>
      </c>
      <c r="L632" s="8">
        <v>1</v>
      </c>
      <c r="M632" s="8">
        <v>1.2</v>
      </c>
      <c r="N632" s="36">
        <v>0</v>
      </c>
      <c r="O632" s="36">
        <v>0</v>
      </c>
      <c r="P632" s="36">
        <v>0</v>
      </c>
      <c r="Q632" s="36">
        <v>0</v>
      </c>
      <c r="R632" s="37">
        <v>0</v>
      </c>
      <c r="S632" s="36">
        <v>0</v>
      </c>
      <c r="T632" s="36">
        <f t="shared" si="45"/>
        <v>0</v>
      </c>
      <c r="U632" s="36">
        <f t="shared" si="48"/>
        <v>0</v>
      </c>
      <c r="V632" s="36">
        <f t="shared" si="46"/>
        <v>0</v>
      </c>
      <c r="W632" s="36">
        <f t="shared" si="47"/>
        <v>0</v>
      </c>
      <c r="X632" s="36">
        <f t="shared" si="49"/>
        <v>0</v>
      </c>
      <c r="Y632" t="s">
        <v>2631</v>
      </c>
    </row>
    <row r="633" spans="1:25" ht="14.4" x14ac:dyDescent="0.3">
      <c r="A633">
        <v>2019</v>
      </c>
      <c r="B633">
        <v>322</v>
      </c>
      <c r="C633" t="s">
        <v>735</v>
      </c>
      <c r="D633" t="s">
        <v>229</v>
      </c>
      <c r="E633" t="s">
        <v>230</v>
      </c>
      <c r="F633">
        <v>44.64</v>
      </c>
      <c r="G633" t="s">
        <v>231</v>
      </c>
      <c r="H633" t="s">
        <v>232</v>
      </c>
      <c r="I633">
        <v>6110</v>
      </c>
      <c r="J633">
        <v>27100</v>
      </c>
      <c r="K633">
        <v>1.2</v>
      </c>
      <c r="L633">
        <v>1</v>
      </c>
      <c r="M633">
        <v>1.2</v>
      </c>
      <c r="N633" s="36">
        <v>2.4311808000000001E-2</v>
      </c>
      <c r="O633" s="36">
        <v>1.1871</v>
      </c>
      <c r="P633" s="36">
        <v>6.3311999999999993E-2</v>
      </c>
      <c r="Q633" s="36">
        <v>1630.2840000000001</v>
      </c>
      <c r="R633" s="37">
        <v>1</v>
      </c>
      <c r="S633" s="36">
        <v>0</v>
      </c>
      <c r="T633" s="36">
        <f t="shared" si="45"/>
        <v>71.155799654400013</v>
      </c>
      <c r="U633" s="36">
        <f t="shared" si="48"/>
        <v>80.42602500000001</v>
      </c>
      <c r="V633" s="36">
        <f t="shared" si="46"/>
        <v>2.0589062399999998</v>
      </c>
      <c r="W633" s="36">
        <f t="shared" si="47"/>
        <v>0</v>
      </c>
      <c r="X633" s="36">
        <f t="shared" si="49"/>
        <v>153.64073089440001</v>
      </c>
      <c r="Y633" t="s">
        <v>2631</v>
      </c>
    </row>
    <row r="634" spans="1:25" ht="14.4" x14ac:dyDescent="0.3">
      <c r="A634">
        <v>2019</v>
      </c>
      <c r="B634">
        <v>322</v>
      </c>
      <c r="C634" t="s">
        <v>735</v>
      </c>
      <c r="D634" t="s">
        <v>233</v>
      </c>
      <c r="E634" t="s">
        <v>230</v>
      </c>
      <c r="F634">
        <v>27.35</v>
      </c>
      <c r="G634" t="s">
        <v>231</v>
      </c>
      <c r="H634" t="s">
        <v>232</v>
      </c>
      <c r="I634">
        <v>6110</v>
      </c>
      <c r="J634">
        <v>27100</v>
      </c>
      <c r="K634">
        <v>1.2</v>
      </c>
      <c r="L634">
        <v>1</v>
      </c>
      <c r="M634">
        <v>1.2</v>
      </c>
      <c r="N634" s="36">
        <v>2.4311808000000001E-2</v>
      </c>
      <c r="O634" s="36">
        <v>1.1871</v>
      </c>
      <c r="P634" s="36">
        <v>6.3311999999999993E-2</v>
      </c>
      <c r="Q634" s="36">
        <v>0</v>
      </c>
      <c r="R634" s="37">
        <v>1</v>
      </c>
      <c r="S634" s="36">
        <v>0</v>
      </c>
      <c r="T634" s="36">
        <f t="shared" si="45"/>
        <v>71.155799654400013</v>
      </c>
      <c r="U634" s="36">
        <f t="shared" si="48"/>
        <v>80.42602500000001</v>
      </c>
      <c r="V634" s="36">
        <f t="shared" si="46"/>
        <v>2.0589062399999998</v>
      </c>
      <c r="W634" s="36">
        <f t="shared" si="47"/>
        <v>0</v>
      </c>
      <c r="X634" s="36">
        <f t="shared" si="49"/>
        <v>153.64073089440001</v>
      </c>
      <c r="Y634" t="s">
        <v>2631</v>
      </c>
    </row>
    <row r="635" spans="1:25" ht="14.4" x14ac:dyDescent="0.3">
      <c r="A635">
        <v>2019</v>
      </c>
      <c r="B635">
        <v>742</v>
      </c>
      <c r="C635" t="s">
        <v>234</v>
      </c>
      <c r="D635" t="s">
        <v>235</v>
      </c>
      <c r="E635" t="s">
        <v>230</v>
      </c>
      <c r="F635">
        <v>35.423999999999999</v>
      </c>
      <c r="G635" t="s">
        <v>236</v>
      </c>
      <c r="H635" t="s">
        <v>237</v>
      </c>
      <c r="I635">
        <v>9108</v>
      </c>
      <c r="J635">
        <v>40376</v>
      </c>
      <c r="K635">
        <v>1</v>
      </c>
      <c r="L635">
        <v>1</v>
      </c>
      <c r="M635">
        <v>1</v>
      </c>
      <c r="N635" s="36">
        <v>26.899968000000001</v>
      </c>
      <c r="O635" s="36">
        <v>26.269500000000001</v>
      </c>
      <c r="P635" s="36">
        <v>1.4010400000000001</v>
      </c>
      <c r="Q635" s="36">
        <v>36078.777999999998</v>
      </c>
      <c r="R635" s="37">
        <v>1</v>
      </c>
      <c r="S635" s="36">
        <v>0</v>
      </c>
      <c r="T635" s="36">
        <f t="shared" si="45"/>
        <v>97750.179717120016</v>
      </c>
      <c r="U635" s="36">
        <f t="shared" si="48"/>
        <v>2651.6433300000003</v>
      </c>
      <c r="V635" s="36">
        <f t="shared" si="46"/>
        <v>56.568391040000009</v>
      </c>
      <c r="W635" s="36">
        <f t="shared" si="47"/>
        <v>0</v>
      </c>
      <c r="X635" s="36">
        <f t="shared" si="49"/>
        <v>100458.39143816002</v>
      </c>
      <c r="Y635" t="s">
        <v>2632</v>
      </c>
    </row>
    <row r="636" spans="1:25" ht="14.4" x14ac:dyDescent="0.3">
      <c r="A636">
        <v>2019</v>
      </c>
      <c r="B636">
        <v>742</v>
      </c>
      <c r="C636" t="s">
        <v>234</v>
      </c>
      <c r="D636" t="s">
        <v>238</v>
      </c>
      <c r="E636" t="s">
        <v>230</v>
      </c>
      <c r="F636">
        <v>28.029</v>
      </c>
      <c r="G636" t="s">
        <v>236</v>
      </c>
      <c r="H636" t="s">
        <v>237</v>
      </c>
      <c r="I636">
        <v>9108</v>
      </c>
      <c r="J636">
        <v>40376</v>
      </c>
      <c r="K636">
        <v>1</v>
      </c>
      <c r="L636">
        <v>1</v>
      </c>
      <c r="M636">
        <v>1</v>
      </c>
      <c r="N636" s="36">
        <v>26.084351999999999</v>
      </c>
      <c r="O636" s="36">
        <v>25.472999999999999</v>
      </c>
      <c r="P636" s="36">
        <v>1.35856</v>
      </c>
      <c r="Q636" s="36">
        <v>34983.33</v>
      </c>
      <c r="R636" s="37">
        <v>1</v>
      </c>
      <c r="S636" s="36">
        <v>0</v>
      </c>
      <c r="T636" s="36">
        <f t="shared" si="45"/>
        <v>94786.361671680017</v>
      </c>
      <c r="U636" s="36">
        <f t="shared" si="48"/>
        <v>2571.2446200000004</v>
      </c>
      <c r="V636" s="36">
        <f t="shared" si="46"/>
        <v>54.853218560000009</v>
      </c>
      <c r="W636" s="36">
        <f t="shared" si="47"/>
        <v>0</v>
      </c>
      <c r="X636" s="36">
        <f t="shared" si="49"/>
        <v>97412.45951024002</v>
      </c>
      <c r="Y636" t="s">
        <v>2632</v>
      </c>
    </row>
    <row r="637" spans="1:25" ht="14.4" x14ac:dyDescent="0.3">
      <c r="A637">
        <v>2019</v>
      </c>
      <c r="B637">
        <v>2396</v>
      </c>
      <c r="C637" t="s">
        <v>736</v>
      </c>
      <c r="D637" t="s">
        <v>240</v>
      </c>
      <c r="E637" t="s">
        <v>230</v>
      </c>
      <c r="F637">
        <v>90.013999999999996</v>
      </c>
      <c r="G637" t="s">
        <v>241</v>
      </c>
      <c r="H637" t="s">
        <v>242</v>
      </c>
      <c r="I637">
        <v>7102</v>
      </c>
      <c r="J637">
        <v>50148</v>
      </c>
      <c r="K637">
        <v>1</v>
      </c>
      <c r="L637">
        <v>1</v>
      </c>
      <c r="M637">
        <v>1</v>
      </c>
      <c r="N637" s="36">
        <v>10.280698996090001</v>
      </c>
      <c r="O637" s="36">
        <v>115.81252435754401</v>
      </c>
      <c r="P637" s="36">
        <v>34.513803680667998</v>
      </c>
      <c r="Q637" s="36">
        <v>120156.246</v>
      </c>
      <c r="R637" s="37">
        <v>1</v>
      </c>
      <c r="S637" s="36">
        <v>0</v>
      </c>
      <c r="T637" s="36">
        <f t="shared" si="45"/>
        <v>46400.084393032928</v>
      </c>
      <c r="U637" s="36">
        <f t="shared" si="48"/>
        <v>14519.416178705293</v>
      </c>
      <c r="V637" s="36">
        <f t="shared" si="46"/>
        <v>1730.7982269781389</v>
      </c>
      <c r="W637" s="36">
        <f t="shared" si="47"/>
        <v>0</v>
      </c>
      <c r="X637" s="36">
        <f t="shared" si="49"/>
        <v>62650.298798716365</v>
      </c>
      <c r="Y637" t="s">
        <v>1088</v>
      </c>
    </row>
    <row r="638" spans="1:25" ht="14.4" x14ac:dyDescent="0.3">
      <c r="A638">
        <v>2019</v>
      </c>
      <c r="B638">
        <v>2396</v>
      </c>
      <c r="C638" t="s">
        <v>736</v>
      </c>
      <c r="D638" t="s">
        <v>243</v>
      </c>
      <c r="E638" t="s">
        <v>230</v>
      </c>
      <c r="F638">
        <v>254.11500000000001</v>
      </c>
      <c r="G638" t="s">
        <v>241</v>
      </c>
      <c r="H638" t="s">
        <v>242</v>
      </c>
      <c r="I638">
        <v>7102</v>
      </c>
      <c r="J638">
        <v>50148</v>
      </c>
      <c r="K638">
        <v>1</v>
      </c>
      <c r="L638">
        <v>1</v>
      </c>
      <c r="M638">
        <v>1</v>
      </c>
      <c r="N638" s="36">
        <v>118.876894495402</v>
      </c>
      <c r="O638" s="36">
        <v>355.91455551133299</v>
      </c>
      <c r="P638" s="36">
        <v>71.393372458917298</v>
      </c>
      <c r="Q638" s="36">
        <v>616554.86300000001</v>
      </c>
      <c r="R638" s="37">
        <v>1</v>
      </c>
      <c r="S638" s="36">
        <v>0</v>
      </c>
      <c r="T638" s="36">
        <f t="shared" si="45"/>
        <v>536529.46546398778</v>
      </c>
      <c r="U638" s="36">
        <f t="shared" si="48"/>
        <v>44621.007824455817</v>
      </c>
      <c r="V638" s="36">
        <f t="shared" si="46"/>
        <v>3580.2348420697849</v>
      </c>
      <c r="W638" s="36">
        <f t="shared" si="47"/>
        <v>0</v>
      </c>
      <c r="X638" s="36">
        <f t="shared" si="49"/>
        <v>584730.70813051343</v>
      </c>
      <c r="Y638" t="s">
        <v>1088</v>
      </c>
    </row>
    <row r="639" spans="1:25" ht="14.4" x14ac:dyDescent="0.3">
      <c r="A639">
        <v>2019</v>
      </c>
      <c r="B639">
        <v>2397</v>
      </c>
      <c r="C639" t="s">
        <v>737</v>
      </c>
      <c r="D639" t="s">
        <v>245</v>
      </c>
      <c r="E639" t="s">
        <v>230</v>
      </c>
      <c r="F639">
        <v>58.052</v>
      </c>
      <c r="G639" t="s">
        <v>241</v>
      </c>
      <c r="H639" t="s">
        <v>246</v>
      </c>
      <c r="I639">
        <v>8202</v>
      </c>
      <c r="J639">
        <v>38545</v>
      </c>
      <c r="K639">
        <v>1</v>
      </c>
      <c r="L639">
        <v>1</v>
      </c>
      <c r="M639">
        <v>1</v>
      </c>
      <c r="N639" s="36">
        <v>259.08153239467703</v>
      </c>
      <c r="O639" s="36">
        <v>135.751928487898</v>
      </c>
      <c r="P639" s="36">
        <v>1231.39352188459</v>
      </c>
      <c r="Q639" s="36">
        <v>185543.49799999999</v>
      </c>
      <c r="R639" s="37">
        <v>1</v>
      </c>
      <c r="S639" s="36">
        <v>0</v>
      </c>
      <c r="T639" s="36">
        <f t="shared" si="45"/>
        <v>898766.7899537544</v>
      </c>
      <c r="U639" s="36">
        <f t="shared" si="48"/>
        <v>13081.395208915072</v>
      </c>
      <c r="V639" s="36">
        <f t="shared" si="46"/>
        <v>47464.063301041526</v>
      </c>
      <c r="W639" s="36">
        <f t="shared" si="47"/>
        <v>0</v>
      </c>
      <c r="X639" s="36">
        <f t="shared" si="49"/>
        <v>959312.248463711</v>
      </c>
      <c r="Y639" t="s">
        <v>2633</v>
      </c>
    </row>
    <row r="640" spans="1:25" ht="14.4" x14ac:dyDescent="0.3">
      <c r="A640">
        <v>2019</v>
      </c>
      <c r="B640">
        <v>2397</v>
      </c>
      <c r="C640" t="s">
        <v>737</v>
      </c>
      <c r="D640" t="s">
        <v>250</v>
      </c>
      <c r="E640" t="s">
        <v>230</v>
      </c>
      <c r="F640">
        <v>158.309</v>
      </c>
      <c r="G640" t="s">
        <v>241</v>
      </c>
      <c r="H640" t="s">
        <v>246</v>
      </c>
      <c r="I640">
        <v>8202</v>
      </c>
      <c r="J640">
        <v>38545</v>
      </c>
      <c r="K640">
        <v>1</v>
      </c>
      <c r="L640">
        <v>1</v>
      </c>
      <c r="M640">
        <v>1</v>
      </c>
      <c r="N640" s="36">
        <v>41.557633413522602</v>
      </c>
      <c r="O640" s="36">
        <v>252.070883428992</v>
      </c>
      <c r="P640" s="36">
        <v>33.190890356490598</v>
      </c>
      <c r="Q640" s="36">
        <v>432890.89399999997</v>
      </c>
      <c r="R640" s="37">
        <v>1</v>
      </c>
      <c r="S640" s="36">
        <v>0</v>
      </c>
      <c r="T640" s="36">
        <f t="shared" si="45"/>
        <v>144165.50819318058</v>
      </c>
      <c r="U640" s="36">
        <f t="shared" si="48"/>
        <v>24290.180504426244</v>
      </c>
      <c r="V640" s="36">
        <f t="shared" si="46"/>
        <v>1279.3428687909302</v>
      </c>
      <c r="W640" s="36">
        <f t="shared" si="47"/>
        <v>0</v>
      </c>
      <c r="X640" s="36">
        <f t="shared" si="49"/>
        <v>169735.03156639775</v>
      </c>
      <c r="Y640" t="s">
        <v>2633</v>
      </c>
    </row>
    <row r="641" spans="1:25" ht="14.4" x14ac:dyDescent="0.3">
      <c r="A641">
        <v>2019</v>
      </c>
      <c r="B641">
        <v>2397</v>
      </c>
      <c r="C641" t="s">
        <v>737</v>
      </c>
      <c r="D641" t="s">
        <v>248</v>
      </c>
      <c r="E641" t="s">
        <v>230</v>
      </c>
      <c r="F641">
        <v>207.75200000000001</v>
      </c>
      <c r="G641" t="s">
        <v>241</v>
      </c>
      <c r="H641" t="s">
        <v>246</v>
      </c>
      <c r="I641">
        <v>8202</v>
      </c>
      <c r="J641">
        <v>38545</v>
      </c>
      <c r="K641">
        <v>1</v>
      </c>
      <c r="L641">
        <v>1</v>
      </c>
      <c r="M641">
        <v>1</v>
      </c>
      <c r="N641" s="36">
        <v>0</v>
      </c>
      <c r="O641" s="36">
        <v>0</v>
      </c>
      <c r="P641" s="36">
        <v>0</v>
      </c>
      <c r="Q641" s="36">
        <v>0</v>
      </c>
      <c r="R641" s="37">
        <v>1</v>
      </c>
      <c r="S641" s="36">
        <v>0</v>
      </c>
      <c r="T641" s="36">
        <f t="shared" si="45"/>
        <v>0</v>
      </c>
      <c r="U641" s="36">
        <f t="shared" si="48"/>
        <v>0</v>
      </c>
      <c r="V641" s="36">
        <f t="shared" si="46"/>
        <v>0</v>
      </c>
      <c r="W641" s="36">
        <f t="shared" si="47"/>
        <v>0</v>
      </c>
      <c r="X641" s="36">
        <f t="shared" si="49"/>
        <v>0</v>
      </c>
      <c r="Y641" t="s">
        <v>2633</v>
      </c>
    </row>
    <row r="642" spans="1:25" ht="14.4" x14ac:dyDescent="0.3">
      <c r="A642">
        <v>2019</v>
      </c>
      <c r="B642">
        <v>2397</v>
      </c>
      <c r="C642" t="s">
        <v>737</v>
      </c>
      <c r="D642" t="s">
        <v>247</v>
      </c>
      <c r="E642" t="s">
        <v>230</v>
      </c>
      <c r="F642">
        <v>115.893</v>
      </c>
      <c r="G642" t="s">
        <v>241</v>
      </c>
      <c r="H642" t="s">
        <v>246</v>
      </c>
      <c r="I642">
        <v>8202</v>
      </c>
      <c r="J642">
        <v>38545</v>
      </c>
      <c r="K642">
        <v>1</v>
      </c>
      <c r="L642">
        <v>1</v>
      </c>
      <c r="M642">
        <v>1</v>
      </c>
      <c r="N642" s="36">
        <v>89.370430688466598</v>
      </c>
      <c r="O642" s="36">
        <v>524.89037152676599</v>
      </c>
      <c r="P642" s="36">
        <v>89.219456080771195</v>
      </c>
      <c r="Q642" s="36">
        <v>390555.462</v>
      </c>
      <c r="R642" s="37">
        <v>1</v>
      </c>
      <c r="S642" s="36">
        <v>0</v>
      </c>
      <c r="T642" s="36">
        <f t="shared" si="45"/>
        <v>310030.49257982505</v>
      </c>
      <c r="U642" s="36">
        <f t="shared" si="48"/>
        <v>50579.748426247992</v>
      </c>
      <c r="V642" s="36">
        <f t="shared" si="46"/>
        <v>3438.9639346333261</v>
      </c>
      <c r="W642" s="36">
        <f t="shared" si="47"/>
        <v>0</v>
      </c>
      <c r="X642" s="36">
        <f t="shared" si="49"/>
        <v>364049.20494070632</v>
      </c>
      <c r="Y642" t="s">
        <v>2633</v>
      </c>
    </row>
    <row r="643" spans="1:25" ht="14.4" x14ac:dyDescent="0.3">
      <c r="A643">
        <v>2019</v>
      </c>
      <c r="B643">
        <v>2397</v>
      </c>
      <c r="C643" t="s">
        <v>737</v>
      </c>
      <c r="D643" t="s">
        <v>251</v>
      </c>
      <c r="E643" t="s">
        <v>230</v>
      </c>
      <c r="F643">
        <v>477.18099999999998</v>
      </c>
      <c r="G643" t="s">
        <v>241</v>
      </c>
      <c r="H643" t="s">
        <v>246</v>
      </c>
      <c r="I643">
        <v>8202</v>
      </c>
      <c r="J643">
        <v>38545</v>
      </c>
      <c r="K643">
        <v>1</v>
      </c>
      <c r="L643">
        <v>1</v>
      </c>
      <c r="M643">
        <v>1</v>
      </c>
      <c r="N643" s="36">
        <v>140.198002232552</v>
      </c>
      <c r="O643" s="36">
        <v>639.94445105174202</v>
      </c>
      <c r="P643" s="36">
        <v>103.45083538418601</v>
      </c>
      <c r="Q643" s="36">
        <v>1181602.504</v>
      </c>
      <c r="R643" s="37">
        <v>1</v>
      </c>
      <c r="S643" s="36">
        <v>0</v>
      </c>
      <c r="T643" s="36">
        <f t="shared" ref="T643:T706" si="50">0.1*$K643*$J643*$T$1*$N643</f>
        <v>486353.87964483455</v>
      </c>
      <c r="U643" s="36">
        <f t="shared" si="48"/>
        <v>61666.647164473499</v>
      </c>
      <c r="V643" s="36">
        <f t="shared" ref="V643:V706" si="51">0.1*$M643*$J643*$V$1*$P643</f>
        <v>3987.5124498834498</v>
      </c>
      <c r="W643" s="36">
        <f t="shared" ref="W643:W706" si="52">+S643*$W$1</f>
        <v>0</v>
      </c>
      <c r="X643" s="36">
        <f t="shared" si="49"/>
        <v>552008.0392591916</v>
      </c>
      <c r="Y643" t="s">
        <v>2633</v>
      </c>
    </row>
    <row r="644" spans="1:25" ht="14.4" x14ac:dyDescent="0.3">
      <c r="A644">
        <v>2019</v>
      </c>
      <c r="B644">
        <v>2397</v>
      </c>
      <c r="C644" t="s">
        <v>737</v>
      </c>
      <c r="D644" t="s">
        <v>249</v>
      </c>
      <c r="E644" t="s">
        <v>230</v>
      </c>
      <c r="F644">
        <v>194.31200000000001</v>
      </c>
      <c r="G644" t="s">
        <v>241</v>
      </c>
      <c r="H644" t="s">
        <v>246</v>
      </c>
      <c r="I644">
        <v>8202</v>
      </c>
      <c r="J644">
        <v>38545</v>
      </c>
      <c r="K644">
        <v>1</v>
      </c>
      <c r="L644">
        <v>1</v>
      </c>
      <c r="M644">
        <v>1</v>
      </c>
      <c r="N644" s="36">
        <v>56.1857668458155</v>
      </c>
      <c r="O644" s="36">
        <v>690.17183902787099</v>
      </c>
      <c r="P644" s="36">
        <v>18.809222572403701</v>
      </c>
      <c r="Q644" s="36">
        <v>674766.63299999898</v>
      </c>
      <c r="R644" s="37">
        <v>1</v>
      </c>
      <c r="S644" s="36">
        <v>0</v>
      </c>
      <c r="T644" s="36">
        <f t="shared" si="50"/>
        <v>194911.23447647627</v>
      </c>
      <c r="U644" s="36">
        <f t="shared" ref="U644:U707" si="53">0.1*$L644*$J644*$U$1*$O644</f>
        <v>66506.683838323224</v>
      </c>
      <c r="V644" s="36">
        <f t="shared" si="51"/>
        <v>725.00148405330071</v>
      </c>
      <c r="W644" s="36">
        <f t="shared" si="52"/>
        <v>0</v>
      </c>
      <c r="X644" s="36">
        <f t="shared" ref="X644:X707" si="54">SUM(T644:W644)</f>
        <v>262142.91979885279</v>
      </c>
      <c r="Y644" t="s">
        <v>2633</v>
      </c>
    </row>
    <row r="645" spans="1:25" ht="14.4" x14ac:dyDescent="0.3">
      <c r="A645">
        <v>2019</v>
      </c>
      <c r="B645">
        <v>2549</v>
      </c>
      <c r="C645" t="s">
        <v>727</v>
      </c>
      <c r="D645" t="s">
        <v>255</v>
      </c>
      <c r="E645" t="s">
        <v>230</v>
      </c>
      <c r="F645">
        <v>31.722999999999999</v>
      </c>
      <c r="G645" t="s">
        <v>231</v>
      </c>
      <c r="H645" t="s">
        <v>254</v>
      </c>
      <c r="I645">
        <v>8305</v>
      </c>
      <c r="J645">
        <v>30973</v>
      </c>
      <c r="K645">
        <v>1</v>
      </c>
      <c r="L645">
        <v>1</v>
      </c>
      <c r="M645">
        <v>1</v>
      </c>
      <c r="N645" s="36">
        <v>40.300800000000002</v>
      </c>
      <c r="O645" s="36">
        <v>39.356250000000003</v>
      </c>
      <c r="P645" s="36">
        <v>2.0990000000000002</v>
      </c>
      <c r="Q645" s="36">
        <v>44063</v>
      </c>
      <c r="R645" s="37">
        <v>1</v>
      </c>
      <c r="S645" s="36">
        <v>0</v>
      </c>
      <c r="T645" s="36">
        <f t="shared" si="50"/>
        <v>112341.30105600001</v>
      </c>
      <c r="U645" s="36">
        <f t="shared" si="53"/>
        <v>3047.4528281250005</v>
      </c>
      <c r="V645" s="36">
        <f t="shared" si="51"/>
        <v>65.012327000000013</v>
      </c>
      <c r="W645" s="36">
        <f t="shared" si="52"/>
        <v>0</v>
      </c>
      <c r="X645" s="36">
        <f t="shared" si="54"/>
        <v>115453.76621112501</v>
      </c>
      <c r="Y645" t="s">
        <v>2633</v>
      </c>
    </row>
    <row r="646" spans="1:25" ht="14.4" x14ac:dyDescent="0.3">
      <c r="A646">
        <v>2019</v>
      </c>
      <c r="B646">
        <v>2549</v>
      </c>
      <c r="C646" t="s">
        <v>727</v>
      </c>
      <c r="D646" t="s">
        <v>253</v>
      </c>
      <c r="E646" t="s">
        <v>230</v>
      </c>
      <c r="F646">
        <v>31.722999999999999</v>
      </c>
      <c r="G646" t="s">
        <v>231</v>
      </c>
      <c r="H646" t="s">
        <v>254</v>
      </c>
      <c r="I646">
        <v>8305</v>
      </c>
      <c r="J646">
        <v>30973</v>
      </c>
      <c r="K646">
        <v>1</v>
      </c>
      <c r="L646">
        <v>1</v>
      </c>
      <c r="M646">
        <v>1</v>
      </c>
      <c r="N646" s="36">
        <v>30.153216</v>
      </c>
      <c r="O646" s="36">
        <v>29.4465</v>
      </c>
      <c r="P646" s="36">
        <v>1.5704800000000001</v>
      </c>
      <c r="Q646" s="36">
        <v>61363</v>
      </c>
      <c r="R646" s="37">
        <v>1</v>
      </c>
      <c r="S646" s="36">
        <v>0</v>
      </c>
      <c r="T646" s="36">
        <f t="shared" si="50"/>
        <v>84054.200325120008</v>
      </c>
      <c r="U646" s="36">
        <f t="shared" si="53"/>
        <v>2280.1161112500004</v>
      </c>
      <c r="V646" s="36">
        <f t="shared" si="51"/>
        <v>48.64247704000001</v>
      </c>
      <c r="W646" s="36">
        <f t="shared" si="52"/>
        <v>0</v>
      </c>
      <c r="X646" s="36">
        <f t="shared" si="54"/>
        <v>86382.95891341001</v>
      </c>
      <c r="Y646" t="s">
        <v>2633</v>
      </c>
    </row>
    <row r="647" spans="1:25" ht="14.4" x14ac:dyDescent="0.3">
      <c r="A647">
        <v>2019</v>
      </c>
      <c r="B647">
        <v>2886</v>
      </c>
      <c r="C647" t="s">
        <v>749</v>
      </c>
      <c r="D647" t="s">
        <v>257</v>
      </c>
      <c r="E647" t="s">
        <v>258</v>
      </c>
      <c r="F647">
        <v>42.765999999999998</v>
      </c>
      <c r="G647" t="s">
        <v>231</v>
      </c>
      <c r="H647" t="s">
        <v>259</v>
      </c>
      <c r="I647">
        <v>7408</v>
      </c>
      <c r="J647">
        <v>19005</v>
      </c>
      <c r="K647">
        <v>1</v>
      </c>
      <c r="L647">
        <v>1</v>
      </c>
      <c r="M647">
        <v>1</v>
      </c>
      <c r="N647" s="36">
        <v>31.7205577821159</v>
      </c>
      <c r="O647" s="36">
        <v>38.588479800000002</v>
      </c>
      <c r="P647" s="36">
        <v>407.76976782329501</v>
      </c>
      <c r="Q647" s="36">
        <v>17638.81695</v>
      </c>
      <c r="R647" s="37">
        <v>0</v>
      </c>
      <c r="S647" s="36">
        <v>17638.81695</v>
      </c>
      <c r="T647" s="36">
        <f t="shared" si="50"/>
        <v>54256.428058420141</v>
      </c>
      <c r="U647" s="36">
        <f t="shared" si="53"/>
        <v>1833.4351464975002</v>
      </c>
      <c r="V647" s="36">
        <f t="shared" si="51"/>
        <v>7749.6644374817215</v>
      </c>
      <c r="W647" s="36">
        <f t="shared" si="52"/>
        <v>88194.084750000009</v>
      </c>
      <c r="X647" s="36">
        <f t="shared" si="54"/>
        <v>152033.61239239937</v>
      </c>
      <c r="Y647" t="s">
        <v>1088</v>
      </c>
    </row>
    <row r="648" spans="1:25" ht="14.4" x14ac:dyDescent="0.3">
      <c r="A648">
        <v>2019</v>
      </c>
      <c r="B648">
        <v>2886</v>
      </c>
      <c r="C648" t="s">
        <v>749</v>
      </c>
      <c r="D648" t="s">
        <v>260</v>
      </c>
      <c r="E648" t="s">
        <v>258</v>
      </c>
      <c r="F648">
        <v>42.765999999999998</v>
      </c>
      <c r="G648" t="s">
        <v>231</v>
      </c>
      <c r="H648" t="s">
        <v>259</v>
      </c>
      <c r="I648">
        <v>7408</v>
      </c>
      <c r="J648">
        <v>19005</v>
      </c>
      <c r="K648">
        <v>1</v>
      </c>
      <c r="L648">
        <v>1</v>
      </c>
      <c r="M648">
        <v>1</v>
      </c>
      <c r="N648" s="36">
        <v>33.9950377936702</v>
      </c>
      <c r="O648" s="36">
        <v>31.650164520000001</v>
      </c>
      <c r="P648" s="36">
        <v>318.31683105478999</v>
      </c>
      <c r="Q648" s="36">
        <v>14467.308929999999</v>
      </c>
      <c r="R648" s="37">
        <v>0</v>
      </c>
      <c r="S648" s="36">
        <v>14467.308929999999</v>
      </c>
      <c r="T648" s="36">
        <f t="shared" si="50"/>
        <v>58146.812394183195</v>
      </c>
      <c r="U648" s="36">
        <f t="shared" si="53"/>
        <v>1503.7784417565001</v>
      </c>
      <c r="V648" s="36">
        <f t="shared" si="51"/>
        <v>6049.6113741962836</v>
      </c>
      <c r="W648" s="36">
        <f t="shared" si="52"/>
        <v>72336.544649999996</v>
      </c>
      <c r="X648" s="36">
        <f t="shared" si="54"/>
        <v>138036.74686013599</v>
      </c>
      <c r="Y648" t="s">
        <v>1088</v>
      </c>
    </row>
    <row r="649" spans="1:25" ht="14.4" x14ac:dyDescent="0.3">
      <c r="A649">
        <v>2019</v>
      </c>
      <c r="B649">
        <v>2897</v>
      </c>
      <c r="C649" t="s">
        <v>754</v>
      </c>
      <c r="D649" t="s">
        <v>262</v>
      </c>
      <c r="E649" t="s">
        <v>258</v>
      </c>
      <c r="F649">
        <v>53.640999999999998</v>
      </c>
      <c r="G649" t="s">
        <v>231</v>
      </c>
      <c r="H649" t="s">
        <v>263</v>
      </c>
      <c r="I649">
        <v>13201</v>
      </c>
      <c r="J649">
        <v>629743</v>
      </c>
      <c r="K649">
        <v>1.2</v>
      </c>
      <c r="L649">
        <v>1.1000000000000001</v>
      </c>
      <c r="M649">
        <v>1</v>
      </c>
      <c r="N649" s="36">
        <v>0.70948912142160003</v>
      </c>
      <c r="O649" s="36">
        <v>35.489998667009502</v>
      </c>
      <c r="P649" s="36">
        <v>0.13272250810399999</v>
      </c>
      <c r="Q649" s="36">
        <v>17084.868621227699</v>
      </c>
      <c r="R649" s="37">
        <v>0</v>
      </c>
      <c r="S649" s="36">
        <v>17084.868621227699</v>
      </c>
      <c r="T649" s="36">
        <f t="shared" si="50"/>
        <v>48253.947241471491</v>
      </c>
      <c r="U649" s="36">
        <f t="shared" si="53"/>
        <v>61461.340134036065</v>
      </c>
      <c r="V649" s="36">
        <f t="shared" si="51"/>
        <v>83.58107042093728</v>
      </c>
      <c r="W649" s="36">
        <f t="shared" si="52"/>
        <v>85424.343106138491</v>
      </c>
      <c r="X649" s="36">
        <f t="shared" si="54"/>
        <v>195223.21155206699</v>
      </c>
      <c r="Y649" t="s">
        <v>2634</v>
      </c>
    </row>
    <row r="650" spans="1:25" ht="14.4" x14ac:dyDescent="0.3">
      <c r="A650">
        <v>2019</v>
      </c>
      <c r="B650">
        <v>2897</v>
      </c>
      <c r="C650" t="s">
        <v>754</v>
      </c>
      <c r="D650" t="s">
        <v>264</v>
      </c>
      <c r="E650" t="s">
        <v>265</v>
      </c>
      <c r="F650">
        <v>97.831000000000003</v>
      </c>
      <c r="G650" t="s">
        <v>231</v>
      </c>
      <c r="H650" t="s">
        <v>263</v>
      </c>
      <c r="I650">
        <v>13201</v>
      </c>
      <c r="J650">
        <v>629743</v>
      </c>
      <c r="K650">
        <v>1.2</v>
      </c>
      <c r="L650">
        <v>1.1000000000000001</v>
      </c>
      <c r="M650">
        <v>1</v>
      </c>
      <c r="N650" s="36">
        <v>2.5266812700000001</v>
      </c>
      <c r="O650" s="36">
        <v>101.39444891929701</v>
      </c>
      <c r="P650" s="36">
        <v>4.16159268</v>
      </c>
      <c r="Q650" s="36">
        <v>39981.01539</v>
      </c>
      <c r="R650" s="37">
        <v>0</v>
      </c>
      <c r="S650" s="36">
        <v>39981.01539</v>
      </c>
      <c r="T650" s="36">
        <f t="shared" si="50"/>
        <v>171845.26304546991</v>
      </c>
      <c r="U650" s="36">
        <f t="shared" si="53"/>
        <v>175594.22222590839</v>
      </c>
      <c r="V650" s="36">
        <f t="shared" si="51"/>
        <v>2620.7338590812401</v>
      </c>
      <c r="W650" s="36">
        <f t="shared" si="52"/>
        <v>199905.07695000002</v>
      </c>
      <c r="X650" s="36">
        <f t="shared" si="54"/>
        <v>549965.29608045961</v>
      </c>
      <c r="Y650" t="s">
        <v>2634</v>
      </c>
    </row>
    <row r="651" spans="1:25" ht="14.4" x14ac:dyDescent="0.3">
      <c r="A651">
        <v>2019</v>
      </c>
      <c r="B651">
        <v>2897</v>
      </c>
      <c r="C651" t="s">
        <v>754</v>
      </c>
      <c r="D651" t="s">
        <v>266</v>
      </c>
      <c r="E651" t="s">
        <v>265</v>
      </c>
      <c r="F651">
        <v>73.626999999999995</v>
      </c>
      <c r="G651" t="s">
        <v>231</v>
      </c>
      <c r="H651" t="s">
        <v>263</v>
      </c>
      <c r="I651">
        <v>13201</v>
      </c>
      <c r="J651">
        <v>629743</v>
      </c>
      <c r="K651">
        <v>1.2</v>
      </c>
      <c r="L651">
        <v>1.1000000000000001</v>
      </c>
      <c r="M651">
        <v>1</v>
      </c>
      <c r="N651" s="36">
        <v>0.29191357494999898</v>
      </c>
      <c r="O651" s="36">
        <v>29.313036199999999</v>
      </c>
      <c r="P651" s="36">
        <v>3.6317035999999998</v>
      </c>
      <c r="Q651" s="36">
        <v>34890.295299999998</v>
      </c>
      <c r="R651" s="37">
        <v>0</v>
      </c>
      <c r="S651" s="36">
        <v>34890.295299999998</v>
      </c>
      <c r="T651" s="36">
        <f t="shared" si="50"/>
        <v>19853.697286411621</v>
      </c>
      <c r="U651" s="36">
        <f t="shared" si="53"/>
        <v>50764.118228165658</v>
      </c>
      <c r="V651" s="36">
        <f t="shared" si="51"/>
        <v>2287.0399201748</v>
      </c>
      <c r="W651" s="36">
        <f t="shared" si="52"/>
        <v>174451.47649999999</v>
      </c>
      <c r="X651" s="36">
        <f t="shared" si="54"/>
        <v>247356.33193475206</v>
      </c>
      <c r="Y651" t="s">
        <v>2634</v>
      </c>
    </row>
    <row r="652" spans="1:25" ht="14.4" x14ac:dyDescent="0.3">
      <c r="A652">
        <v>2019</v>
      </c>
      <c r="B652">
        <v>2897</v>
      </c>
      <c r="C652" t="s">
        <v>754</v>
      </c>
      <c r="D652" t="s">
        <v>267</v>
      </c>
      <c r="E652" t="s">
        <v>265</v>
      </c>
      <c r="F652">
        <v>210.15600000000001</v>
      </c>
      <c r="G652" t="s">
        <v>231</v>
      </c>
      <c r="H652" t="s">
        <v>263</v>
      </c>
      <c r="I652">
        <v>13201</v>
      </c>
      <c r="J652">
        <v>629743</v>
      </c>
      <c r="K652">
        <v>1.2</v>
      </c>
      <c r="L652">
        <v>1.1000000000000001</v>
      </c>
      <c r="M652">
        <v>1</v>
      </c>
      <c r="N652" s="36">
        <v>0.29812997656792201</v>
      </c>
      <c r="O652" s="36">
        <v>3.7112467411303798</v>
      </c>
      <c r="P652" s="36">
        <v>3.1604057505689002E-2</v>
      </c>
      <c r="Q652" s="36">
        <v>1779.512964</v>
      </c>
      <c r="R652" s="37">
        <v>0</v>
      </c>
      <c r="S652" s="36">
        <v>1779.512964</v>
      </c>
      <c r="T652" s="36">
        <f t="shared" si="50"/>
        <v>20276.488710051795</v>
      </c>
      <c r="U652" s="36">
        <f t="shared" si="53"/>
        <v>6427.1120553740902</v>
      </c>
      <c r="V652" s="36">
        <f t="shared" si="51"/>
        <v>19.902433985805111</v>
      </c>
      <c r="W652" s="36">
        <f t="shared" si="52"/>
        <v>8897.5648199999996</v>
      </c>
      <c r="X652" s="36">
        <f t="shared" si="54"/>
        <v>35621.068019411687</v>
      </c>
      <c r="Y652" t="s">
        <v>2634</v>
      </c>
    </row>
    <row r="653" spans="1:25" ht="14.4" x14ac:dyDescent="0.3">
      <c r="A653">
        <v>2019</v>
      </c>
      <c r="B653">
        <v>3006</v>
      </c>
      <c r="C653" t="s">
        <v>268</v>
      </c>
      <c r="D653" t="s">
        <v>269</v>
      </c>
      <c r="E653" t="s">
        <v>265</v>
      </c>
      <c r="F653">
        <v>36.656999999999996</v>
      </c>
      <c r="G653" t="s">
        <v>270</v>
      </c>
      <c r="H653" t="s">
        <v>271</v>
      </c>
      <c r="I653">
        <v>7308</v>
      </c>
      <c r="J653">
        <v>30519</v>
      </c>
      <c r="K653">
        <v>1.2</v>
      </c>
      <c r="L653">
        <v>1</v>
      </c>
      <c r="M653">
        <v>1</v>
      </c>
      <c r="N653" s="36">
        <v>4.8855105299999897</v>
      </c>
      <c r="O653" s="36">
        <v>19.340587540000001</v>
      </c>
      <c r="P653" s="36">
        <v>62.50214252</v>
      </c>
      <c r="Q653" s="36">
        <v>9956.20200999999</v>
      </c>
      <c r="R653" s="37">
        <v>0</v>
      </c>
      <c r="S653" s="36">
        <v>9956.20200999999</v>
      </c>
      <c r="T653" s="36">
        <f t="shared" si="50"/>
        <v>16102.896753427525</v>
      </c>
      <c r="U653" s="36">
        <f t="shared" si="53"/>
        <v>1475.6384778331501</v>
      </c>
      <c r="V653" s="36">
        <f t="shared" si="51"/>
        <v>1907.5028875678802</v>
      </c>
      <c r="W653" s="36">
        <f t="shared" si="52"/>
        <v>49781.010049999953</v>
      </c>
      <c r="X653" s="36">
        <f t="shared" si="54"/>
        <v>69267.048168828507</v>
      </c>
      <c r="Y653" t="s">
        <v>1088</v>
      </c>
    </row>
    <row r="654" spans="1:25" ht="14.4" x14ac:dyDescent="0.3">
      <c r="A654">
        <v>2019</v>
      </c>
      <c r="B654">
        <v>3006</v>
      </c>
      <c r="C654" t="s">
        <v>268</v>
      </c>
      <c r="D654" t="s">
        <v>272</v>
      </c>
      <c r="E654" t="s">
        <v>265</v>
      </c>
      <c r="F654">
        <v>42.765999999999998</v>
      </c>
      <c r="G654" t="s">
        <v>270</v>
      </c>
      <c r="H654" t="s">
        <v>271</v>
      </c>
      <c r="I654">
        <v>7308</v>
      </c>
      <c r="J654">
        <v>30519</v>
      </c>
      <c r="K654">
        <v>1.2</v>
      </c>
      <c r="L654">
        <v>1</v>
      </c>
      <c r="M654">
        <v>1</v>
      </c>
      <c r="N654" s="36">
        <v>1.2302985</v>
      </c>
      <c r="O654" s="36">
        <v>16.355733000000001</v>
      </c>
      <c r="P654" s="36">
        <v>2.0263740000000001</v>
      </c>
      <c r="Q654" s="36">
        <v>19467.664499999999</v>
      </c>
      <c r="R654" s="37">
        <v>0</v>
      </c>
      <c r="S654" s="36">
        <v>19467.664499999999</v>
      </c>
      <c r="T654" s="36">
        <f t="shared" si="50"/>
        <v>4055.1278315219993</v>
      </c>
      <c r="U654" s="36">
        <f t="shared" si="53"/>
        <v>1247.9015385675</v>
      </c>
      <c r="V654" s="36">
        <f t="shared" si="51"/>
        <v>61.84290810600001</v>
      </c>
      <c r="W654" s="36">
        <f t="shared" si="52"/>
        <v>97338.322499999995</v>
      </c>
      <c r="X654" s="36">
        <f t="shared" si="54"/>
        <v>102703.1947781955</v>
      </c>
      <c r="Y654" t="s">
        <v>1088</v>
      </c>
    </row>
    <row r="655" spans="1:25" ht="14.4" x14ac:dyDescent="0.3">
      <c r="A655">
        <v>2019</v>
      </c>
      <c r="B655">
        <v>3006</v>
      </c>
      <c r="C655" t="s">
        <v>268</v>
      </c>
      <c r="D655" t="s">
        <v>273</v>
      </c>
      <c r="E655" t="s">
        <v>265</v>
      </c>
      <c r="F655">
        <v>29.324999999999999</v>
      </c>
      <c r="G655" t="s">
        <v>270</v>
      </c>
      <c r="H655" t="s">
        <v>271</v>
      </c>
      <c r="I655">
        <v>7308</v>
      </c>
      <c r="J655">
        <v>30519</v>
      </c>
      <c r="K655">
        <v>1.2</v>
      </c>
      <c r="L655">
        <v>1</v>
      </c>
      <c r="M655">
        <v>1</v>
      </c>
      <c r="N655" s="36">
        <v>0.36861746000000001</v>
      </c>
      <c r="O655" s="36">
        <v>4.9004438799999903</v>
      </c>
      <c r="P655" s="36">
        <v>0.60713463999999895</v>
      </c>
      <c r="Q655" s="36">
        <v>5832.8292199999996</v>
      </c>
      <c r="R655" s="37">
        <v>0</v>
      </c>
      <c r="S655" s="36">
        <v>5832.8292199999996</v>
      </c>
      <c r="T655" s="36">
        <f t="shared" si="50"/>
        <v>1214.9823162679199</v>
      </c>
      <c r="U655" s="36">
        <f t="shared" si="53"/>
        <v>373.89161693429924</v>
      </c>
      <c r="V655" s="36">
        <f t="shared" si="51"/>
        <v>18.529142078159968</v>
      </c>
      <c r="W655" s="36">
        <f t="shared" si="52"/>
        <v>29164.146099999998</v>
      </c>
      <c r="X655" s="36">
        <f t="shared" si="54"/>
        <v>30771.549175280379</v>
      </c>
      <c r="Y655" t="s">
        <v>1088</v>
      </c>
    </row>
    <row r="656" spans="1:25" ht="14.4" x14ac:dyDescent="0.3">
      <c r="A656">
        <v>2019</v>
      </c>
      <c r="B656">
        <v>3006</v>
      </c>
      <c r="C656" t="s">
        <v>268</v>
      </c>
      <c r="D656" t="s">
        <v>274</v>
      </c>
      <c r="E656" t="s">
        <v>265</v>
      </c>
      <c r="F656">
        <v>12.218999999999999</v>
      </c>
      <c r="G656" t="s">
        <v>270</v>
      </c>
      <c r="H656" t="s">
        <v>271</v>
      </c>
      <c r="I656">
        <v>7308</v>
      </c>
      <c r="J656">
        <v>30519</v>
      </c>
      <c r="K656">
        <v>1.2</v>
      </c>
      <c r="L656">
        <v>1</v>
      </c>
      <c r="M656">
        <v>1</v>
      </c>
      <c r="N656" s="36">
        <v>0.32737988000000001</v>
      </c>
      <c r="O656" s="36">
        <v>4.3522266399999996</v>
      </c>
      <c r="P656" s="36">
        <v>0.53921392000000001</v>
      </c>
      <c r="Q656" s="36">
        <v>5180.3051599999999</v>
      </c>
      <c r="R656" s="37">
        <v>0</v>
      </c>
      <c r="S656" s="36">
        <v>5180.3051599999999</v>
      </c>
      <c r="T656" s="36">
        <f t="shared" si="50"/>
        <v>1079.06110823376</v>
      </c>
      <c r="U656" s="36">
        <f t="shared" si="53"/>
        <v>332.06401206539999</v>
      </c>
      <c r="V656" s="36">
        <f t="shared" si="51"/>
        <v>16.456269624480001</v>
      </c>
      <c r="W656" s="36">
        <f t="shared" si="52"/>
        <v>25901.525799999999</v>
      </c>
      <c r="X656" s="36">
        <f t="shared" si="54"/>
        <v>27329.107189923641</v>
      </c>
      <c r="Y656" t="s">
        <v>1088</v>
      </c>
    </row>
    <row r="657" spans="1:25" ht="14.4" x14ac:dyDescent="0.3">
      <c r="A657">
        <v>2019</v>
      </c>
      <c r="B657">
        <v>3006</v>
      </c>
      <c r="C657" t="s">
        <v>268</v>
      </c>
      <c r="D657" t="s">
        <v>275</v>
      </c>
      <c r="E657" t="s">
        <v>265</v>
      </c>
      <c r="F657">
        <v>1.784</v>
      </c>
      <c r="G657" t="s">
        <v>270</v>
      </c>
      <c r="H657" t="s">
        <v>271</v>
      </c>
      <c r="I657">
        <v>7308</v>
      </c>
      <c r="J657">
        <v>30519</v>
      </c>
      <c r="K657">
        <v>1.2</v>
      </c>
      <c r="L657">
        <v>1</v>
      </c>
      <c r="M657">
        <v>1</v>
      </c>
      <c r="N657" s="36">
        <v>0.20251470999999999</v>
      </c>
      <c r="O657" s="36">
        <v>2.6922543800000001</v>
      </c>
      <c r="P657" s="36">
        <v>0.33355363999999998</v>
      </c>
      <c r="Q657" s="36">
        <v>3204.4974699999998</v>
      </c>
      <c r="R657" s="37">
        <v>0</v>
      </c>
      <c r="S657" s="36">
        <v>3204.4974699999998</v>
      </c>
      <c r="T657" s="36">
        <f t="shared" si="50"/>
        <v>667.49901492491995</v>
      </c>
      <c r="U657" s="36">
        <f t="shared" si="53"/>
        <v>205.41227855804999</v>
      </c>
      <c r="V657" s="36">
        <f t="shared" si="51"/>
        <v>10.179723539159999</v>
      </c>
      <c r="W657" s="36">
        <f t="shared" si="52"/>
        <v>16022.487349999999</v>
      </c>
      <c r="X657" s="36">
        <f t="shared" si="54"/>
        <v>16905.578367022128</v>
      </c>
      <c r="Y657" t="s">
        <v>1088</v>
      </c>
    </row>
    <row r="658" spans="1:25" ht="14.4" x14ac:dyDescent="0.3">
      <c r="A658">
        <v>2019</v>
      </c>
      <c r="B658">
        <v>3006</v>
      </c>
      <c r="C658" t="s">
        <v>268</v>
      </c>
      <c r="D658" t="s">
        <v>276</v>
      </c>
      <c r="E658" t="s">
        <v>265</v>
      </c>
      <c r="F658">
        <v>12.218999999999999</v>
      </c>
      <c r="G658" t="s">
        <v>270</v>
      </c>
      <c r="H658" t="s">
        <v>271</v>
      </c>
      <c r="I658">
        <v>7308</v>
      </c>
      <c r="J658">
        <v>30519</v>
      </c>
      <c r="K658">
        <v>1.2</v>
      </c>
      <c r="L658">
        <v>1</v>
      </c>
      <c r="M658">
        <v>1</v>
      </c>
      <c r="N658" s="36">
        <v>0.32324106000000002</v>
      </c>
      <c r="O658" s="36">
        <v>4.2972046800000001</v>
      </c>
      <c r="P658" s="36">
        <v>0.53239703999999999</v>
      </c>
      <c r="Q658" s="36">
        <v>5114.8144199999997</v>
      </c>
      <c r="R658" s="37">
        <v>0</v>
      </c>
      <c r="S658" s="36">
        <v>5114.8144199999997</v>
      </c>
      <c r="T658" s="36">
        <f t="shared" si="50"/>
        <v>1065.41934229512</v>
      </c>
      <c r="U658" s="36">
        <f t="shared" si="53"/>
        <v>327.86597407229999</v>
      </c>
      <c r="V658" s="36">
        <f t="shared" si="51"/>
        <v>16.248225263760002</v>
      </c>
      <c r="W658" s="36">
        <f t="shared" si="52"/>
        <v>25574.072099999998</v>
      </c>
      <c r="X658" s="36">
        <f t="shared" si="54"/>
        <v>26983.605641631177</v>
      </c>
      <c r="Y658" t="s">
        <v>1088</v>
      </c>
    </row>
    <row r="659" spans="1:25" ht="14.4" x14ac:dyDescent="0.3">
      <c r="A659">
        <v>2019</v>
      </c>
      <c r="B659">
        <v>3216</v>
      </c>
      <c r="C659" t="s">
        <v>277</v>
      </c>
      <c r="D659" t="s">
        <v>280</v>
      </c>
      <c r="E659" t="s">
        <v>230</v>
      </c>
      <c r="F659">
        <v>437.45100000000002</v>
      </c>
      <c r="G659" t="s">
        <v>241</v>
      </c>
      <c r="H659" t="s">
        <v>279</v>
      </c>
      <c r="I659">
        <v>8304</v>
      </c>
      <c r="J659">
        <v>23823</v>
      </c>
      <c r="K659">
        <v>1</v>
      </c>
      <c r="L659">
        <v>1</v>
      </c>
      <c r="M659">
        <v>1</v>
      </c>
      <c r="N659" s="36">
        <v>3.61169354976</v>
      </c>
      <c r="O659" s="36">
        <v>600.69396691199995</v>
      </c>
      <c r="P659" s="36">
        <v>2382.3936125999999</v>
      </c>
      <c r="Q659" s="36">
        <v>783088.03304000001</v>
      </c>
      <c r="R659" s="37">
        <v>1</v>
      </c>
      <c r="S659" s="36">
        <v>0</v>
      </c>
      <c r="T659" s="36">
        <f t="shared" si="50"/>
        <v>7743.7237892339235</v>
      </c>
      <c r="U659" s="36">
        <f t="shared" si="53"/>
        <v>35775.830934361438</v>
      </c>
      <c r="V659" s="36">
        <f t="shared" si="51"/>
        <v>56755.763032969808</v>
      </c>
      <c r="W659" s="36">
        <f t="shared" si="52"/>
        <v>0</v>
      </c>
      <c r="X659" s="36">
        <f t="shared" si="54"/>
        <v>100275.31775656517</v>
      </c>
      <c r="Y659" t="s">
        <v>2633</v>
      </c>
    </row>
    <row r="660" spans="1:25" ht="14.4" x14ac:dyDescent="0.3">
      <c r="A660">
        <v>2019</v>
      </c>
      <c r="B660">
        <v>3216</v>
      </c>
      <c r="C660" t="s">
        <v>277</v>
      </c>
      <c r="D660" t="s">
        <v>278</v>
      </c>
      <c r="E660" t="s">
        <v>230</v>
      </c>
      <c r="F660">
        <v>529.92700000000002</v>
      </c>
      <c r="G660" t="s">
        <v>241</v>
      </c>
      <c r="H660" t="s">
        <v>279</v>
      </c>
      <c r="I660">
        <v>8304</v>
      </c>
      <c r="J660">
        <v>23823</v>
      </c>
      <c r="K660">
        <v>1</v>
      </c>
      <c r="L660">
        <v>1</v>
      </c>
      <c r="M660">
        <v>1</v>
      </c>
      <c r="N660" s="36">
        <v>1.18263177536</v>
      </c>
      <c r="O660" s="36">
        <v>239.60349887999899</v>
      </c>
      <c r="P660" s="36">
        <v>27.7081973159999</v>
      </c>
      <c r="Q660" s="36">
        <v>252240.514</v>
      </c>
      <c r="R660" s="37">
        <v>1</v>
      </c>
      <c r="S660" s="36">
        <v>0</v>
      </c>
      <c r="T660" s="36">
        <f t="shared" si="50"/>
        <v>2535.6453105961155</v>
      </c>
      <c r="U660" s="36">
        <f t="shared" si="53"/>
        <v>14270.185384545541</v>
      </c>
      <c r="V660" s="36">
        <f t="shared" si="51"/>
        <v>660.09238465906571</v>
      </c>
      <c r="W660" s="36">
        <f t="shared" si="52"/>
        <v>0</v>
      </c>
      <c r="X660" s="36">
        <f t="shared" si="54"/>
        <v>17465.923079800723</v>
      </c>
      <c r="Y660" t="s">
        <v>2633</v>
      </c>
    </row>
    <row r="661" spans="1:25" ht="14.4" x14ac:dyDescent="0.3">
      <c r="A661">
        <v>2019</v>
      </c>
      <c r="B661">
        <v>3224</v>
      </c>
      <c r="C661" t="s">
        <v>729</v>
      </c>
      <c r="D661" t="s">
        <v>282</v>
      </c>
      <c r="E661" t="s">
        <v>258</v>
      </c>
      <c r="F661">
        <v>14.54</v>
      </c>
      <c r="G661" t="s">
        <v>283</v>
      </c>
      <c r="H661" t="s">
        <v>284</v>
      </c>
      <c r="I661">
        <v>8102</v>
      </c>
      <c r="J661">
        <v>124753</v>
      </c>
      <c r="K661">
        <v>1.2</v>
      </c>
      <c r="L661">
        <v>1</v>
      </c>
      <c r="M661">
        <v>1</v>
      </c>
      <c r="N661" s="36">
        <v>0</v>
      </c>
      <c r="O661" s="36">
        <v>0</v>
      </c>
      <c r="P661" s="36">
        <v>0</v>
      </c>
      <c r="Q661" s="36">
        <v>0</v>
      </c>
      <c r="R661" s="37">
        <v>0</v>
      </c>
      <c r="S661" s="36">
        <v>0</v>
      </c>
      <c r="T661" s="36">
        <f t="shared" si="50"/>
        <v>0</v>
      </c>
      <c r="U661" s="36">
        <f t="shared" si="53"/>
        <v>0</v>
      </c>
      <c r="V661" s="36">
        <f t="shared" si="51"/>
        <v>0</v>
      </c>
      <c r="W661" s="36">
        <f t="shared" si="52"/>
        <v>0</v>
      </c>
      <c r="X661" s="36">
        <f t="shared" si="54"/>
        <v>0</v>
      </c>
      <c r="Y661" t="s">
        <v>2633</v>
      </c>
    </row>
    <row r="662" spans="1:25" ht="14.4" x14ac:dyDescent="0.3">
      <c r="A662">
        <v>2019</v>
      </c>
      <c r="B662">
        <v>3224</v>
      </c>
      <c r="C662" t="s">
        <v>729</v>
      </c>
      <c r="D662" t="s">
        <v>285</v>
      </c>
      <c r="E662" t="s">
        <v>258</v>
      </c>
      <c r="F662">
        <v>14.54</v>
      </c>
      <c r="G662" t="s">
        <v>283</v>
      </c>
      <c r="H662" t="s">
        <v>284</v>
      </c>
      <c r="I662">
        <v>8102</v>
      </c>
      <c r="J662">
        <v>124753</v>
      </c>
      <c r="K662">
        <v>1.2</v>
      </c>
      <c r="L662">
        <v>1</v>
      </c>
      <c r="M662">
        <v>1</v>
      </c>
      <c r="N662" s="36">
        <v>0.58257166799999904</v>
      </c>
      <c r="O662" s="36">
        <v>9.0658022000000003</v>
      </c>
      <c r="P662" s="36">
        <v>12.681394320000001</v>
      </c>
      <c r="Q662" s="36">
        <v>8287.9670999999908</v>
      </c>
      <c r="R662" s="37">
        <v>0</v>
      </c>
      <c r="S662" s="36">
        <v>8287.9670999999908</v>
      </c>
      <c r="T662" s="36">
        <f t="shared" si="50"/>
        <v>7849.1768361844188</v>
      </c>
      <c r="U662" s="36">
        <f t="shared" si="53"/>
        <v>2827.4650546415005</v>
      </c>
      <c r="V662" s="36">
        <f t="shared" si="51"/>
        <v>1582.0419856029603</v>
      </c>
      <c r="W662" s="36">
        <f t="shared" si="52"/>
        <v>41439.835499999957</v>
      </c>
      <c r="X662" s="36">
        <f t="shared" si="54"/>
        <v>53698.519376428834</v>
      </c>
      <c r="Y662" t="s">
        <v>2633</v>
      </c>
    </row>
    <row r="663" spans="1:25" ht="14.4" x14ac:dyDescent="0.3">
      <c r="A663">
        <v>2019</v>
      </c>
      <c r="B663">
        <v>3224</v>
      </c>
      <c r="C663" t="s">
        <v>729</v>
      </c>
      <c r="D663" t="s">
        <v>286</v>
      </c>
      <c r="E663" t="s">
        <v>258</v>
      </c>
      <c r="F663">
        <v>19.170999999999999</v>
      </c>
      <c r="G663" t="s">
        <v>283</v>
      </c>
      <c r="H663" t="s">
        <v>284</v>
      </c>
      <c r="I663">
        <v>8102</v>
      </c>
      <c r="J663">
        <v>124753</v>
      </c>
      <c r="K663">
        <v>1.2</v>
      </c>
      <c r="L663">
        <v>1</v>
      </c>
      <c r="M663">
        <v>1</v>
      </c>
      <c r="N663" s="36">
        <v>2.8939818499999999</v>
      </c>
      <c r="O663" s="36">
        <v>10.8084626</v>
      </c>
      <c r="P663" s="36">
        <v>37.797641400000003</v>
      </c>
      <c r="Q663" s="36">
        <v>4940.55465</v>
      </c>
      <c r="R663" s="37">
        <v>0</v>
      </c>
      <c r="S663" s="36">
        <v>4940.55465</v>
      </c>
      <c r="T663" s="36">
        <f t="shared" si="50"/>
        <v>38991.555115169394</v>
      </c>
      <c r="U663" s="36">
        <f t="shared" si="53"/>
        <v>3370.9703368445007</v>
      </c>
      <c r="V663" s="36">
        <f t="shared" si="51"/>
        <v>4715.3691575742014</v>
      </c>
      <c r="W663" s="36">
        <f t="shared" si="52"/>
        <v>24702.773249999998</v>
      </c>
      <c r="X663" s="36">
        <f t="shared" si="54"/>
        <v>71780.667859588095</v>
      </c>
      <c r="Y663" t="s">
        <v>2633</v>
      </c>
    </row>
    <row r="664" spans="1:25" ht="14.4" x14ac:dyDescent="0.3">
      <c r="A664">
        <v>2019</v>
      </c>
      <c r="B664">
        <v>3224</v>
      </c>
      <c r="C664" t="s">
        <v>729</v>
      </c>
      <c r="D664" t="s">
        <v>287</v>
      </c>
      <c r="E664" t="s">
        <v>258</v>
      </c>
      <c r="F664">
        <v>25.734999999999999</v>
      </c>
      <c r="G664" t="s">
        <v>283</v>
      </c>
      <c r="H664" t="s">
        <v>284</v>
      </c>
      <c r="I664">
        <v>8102</v>
      </c>
      <c r="J664">
        <v>124753</v>
      </c>
      <c r="K664">
        <v>1.2</v>
      </c>
      <c r="L664">
        <v>1</v>
      </c>
      <c r="M664">
        <v>1</v>
      </c>
      <c r="N664" s="36">
        <v>4.13385538</v>
      </c>
      <c r="O664" s="36">
        <v>15.43915048</v>
      </c>
      <c r="P664" s="36">
        <v>53.991348719999998</v>
      </c>
      <c r="Q664" s="36">
        <v>7057.2448199999999</v>
      </c>
      <c r="R664" s="37">
        <v>0</v>
      </c>
      <c r="S664" s="36">
        <v>7057.2448199999999</v>
      </c>
      <c r="T664" s="36">
        <f t="shared" si="50"/>
        <v>55696.772903883117</v>
      </c>
      <c r="U664" s="36">
        <f t="shared" si="53"/>
        <v>4815.2008495786013</v>
      </c>
      <c r="V664" s="36">
        <f t="shared" si="51"/>
        <v>6735.5827268661606</v>
      </c>
      <c r="W664" s="36">
        <f t="shared" si="52"/>
        <v>35286.224099999999</v>
      </c>
      <c r="X664" s="36">
        <f t="shared" si="54"/>
        <v>102533.78058032788</v>
      </c>
      <c r="Y664" t="s">
        <v>2633</v>
      </c>
    </row>
    <row r="665" spans="1:25" ht="14.4" x14ac:dyDescent="0.3">
      <c r="A665">
        <v>2019</v>
      </c>
      <c r="B665">
        <v>3224</v>
      </c>
      <c r="C665" t="s">
        <v>729</v>
      </c>
      <c r="D665" t="s">
        <v>288</v>
      </c>
      <c r="E665" t="s">
        <v>265</v>
      </c>
      <c r="F665">
        <v>10.316000000000001</v>
      </c>
      <c r="G665" t="s">
        <v>283</v>
      </c>
      <c r="H665" t="s">
        <v>284</v>
      </c>
      <c r="I665">
        <v>8102</v>
      </c>
      <c r="J665">
        <v>124753</v>
      </c>
      <c r="K665">
        <v>1.2</v>
      </c>
      <c r="L665">
        <v>1</v>
      </c>
      <c r="M665">
        <v>1</v>
      </c>
      <c r="N665" s="36">
        <v>0</v>
      </c>
      <c r="O665" s="36">
        <v>0</v>
      </c>
      <c r="P665" s="36">
        <v>0</v>
      </c>
      <c r="Q665" s="36">
        <v>0</v>
      </c>
      <c r="R665" s="37">
        <v>0</v>
      </c>
      <c r="S665" s="36">
        <v>0</v>
      </c>
      <c r="T665" s="36">
        <f t="shared" si="50"/>
        <v>0</v>
      </c>
      <c r="U665" s="36">
        <f t="shared" si="53"/>
        <v>0</v>
      </c>
      <c r="V665" s="36">
        <f t="shared" si="51"/>
        <v>0</v>
      </c>
      <c r="W665" s="36">
        <f t="shared" si="52"/>
        <v>0</v>
      </c>
      <c r="X665" s="36">
        <f t="shared" si="54"/>
        <v>0</v>
      </c>
      <c r="Y665" t="s">
        <v>2633</v>
      </c>
    </row>
    <row r="666" spans="1:25" ht="14.4" x14ac:dyDescent="0.3">
      <c r="A666">
        <v>2019</v>
      </c>
      <c r="B666">
        <v>3224</v>
      </c>
      <c r="C666" t="s">
        <v>729</v>
      </c>
      <c r="D666" t="s">
        <v>730</v>
      </c>
      <c r="E666" t="s">
        <v>258</v>
      </c>
      <c r="F666">
        <v>19.081</v>
      </c>
      <c r="G666" t="s">
        <v>283</v>
      </c>
      <c r="H666" t="s">
        <v>284</v>
      </c>
      <c r="I666">
        <v>8102</v>
      </c>
      <c r="J666">
        <v>124753</v>
      </c>
      <c r="K666">
        <v>1.2</v>
      </c>
      <c r="L666">
        <v>1</v>
      </c>
      <c r="M666">
        <v>1</v>
      </c>
      <c r="N666" s="36">
        <v>0.51984300480000001</v>
      </c>
      <c r="O666" s="36">
        <v>8.0896379199999906</v>
      </c>
      <c r="P666" s="36">
        <v>11.315919552</v>
      </c>
      <c r="Q666" s="36">
        <v>7395.55655999999</v>
      </c>
      <c r="R666" s="37">
        <v>0</v>
      </c>
      <c r="S666" s="36">
        <v>7395.55655999999</v>
      </c>
      <c r="T666" s="36">
        <f t="shared" si="50"/>
        <v>7004.0132328039545</v>
      </c>
      <c r="U666" s="36">
        <f t="shared" si="53"/>
        <v>2523.0164985843976</v>
      </c>
      <c r="V666" s="36">
        <f t="shared" si="51"/>
        <v>1411.6949118706561</v>
      </c>
      <c r="W666" s="36">
        <f t="shared" si="52"/>
        <v>36977.78279999995</v>
      </c>
      <c r="X666" s="36">
        <f t="shared" si="54"/>
        <v>47916.507443258961</v>
      </c>
      <c r="Y666" t="s">
        <v>2633</v>
      </c>
    </row>
    <row r="667" spans="1:25" ht="14.4" x14ac:dyDescent="0.3">
      <c r="A667">
        <v>2019</v>
      </c>
      <c r="B667">
        <v>3224</v>
      </c>
      <c r="C667" t="s">
        <v>729</v>
      </c>
      <c r="D667" t="s">
        <v>731</v>
      </c>
      <c r="E667" t="s">
        <v>258</v>
      </c>
      <c r="F667">
        <v>10.364000000000001</v>
      </c>
      <c r="G667" t="s">
        <v>283</v>
      </c>
      <c r="H667" t="s">
        <v>284</v>
      </c>
      <c r="I667">
        <v>8102</v>
      </c>
      <c r="J667">
        <v>124753</v>
      </c>
      <c r="K667">
        <v>1.2</v>
      </c>
      <c r="L667">
        <v>1</v>
      </c>
      <c r="M667">
        <v>1</v>
      </c>
      <c r="N667" s="36">
        <v>0.3176369</v>
      </c>
      <c r="O667" s="36">
        <v>1.1863124</v>
      </c>
      <c r="P667" s="36">
        <v>4.1485836000000003</v>
      </c>
      <c r="Q667" s="36">
        <v>542.26409999999998</v>
      </c>
      <c r="R667" s="37">
        <v>0</v>
      </c>
      <c r="S667" s="36">
        <v>542.26409999999998</v>
      </c>
      <c r="T667" s="36">
        <f t="shared" si="50"/>
        <v>4279.6248680556</v>
      </c>
      <c r="U667" s="36">
        <f t="shared" si="53"/>
        <v>369.99007709300008</v>
      </c>
      <c r="V667" s="36">
        <f t="shared" si="51"/>
        <v>517.54824985080006</v>
      </c>
      <c r="W667" s="36">
        <f t="shared" si="52"/>
        <v>2711.3204999999998</v>
      </c>
      <c r="X667" s="36">
        <f t="shared" si="54"/>
        <v>7878.4836949993996</v>
      </c>
      <c r="Y667" t="s">
        <v>2633</v>
      </c>
    </row>
    <row r="668" spans="1:25" ht="14.4" x14ac:dyDescent="0.3">
      <c r="A668">
        <v>2019</v>
      </c>
      <c r="B668">
        <v>3478</v>
      </c>
      <c r="C668" t="s">
        <v>293</v>
      </c>
      <c r="D668" t="s">
        <v>294</v>
      </c>
      <c r="E668" t="s">
        <v>258</v>
      </c>
      <c r="F668">
        <v>5.8650000000000002</v>
      </c>
      <c r="G668" t="s">
        <v>283</v>
      </c>
      <c r="H668" t="s">
        <v>56</v>
      </c>
      <c r="I668">
        <v>1101</v>
      </c>
      <c r="J668">
        <v>216514</v>
      </c>
      <c r="K668">
        <v>1</v>
      </c>
      <c r="L668">
        <v>1</v>
      </c>
      <c r="M668">
        <v>1</v>
      </c>
      <c r="N668" s="36">
        <v>0.72114743999999997</v>
      </c>
      <c r="O668" s="36">
        <v>2.6933462399999999</v>
      </c>
      <c r="P668" s="36">
        <v>9.4187433600000006</v>
      </c>
      <c r="Q668" s="36">
        <v>1231.1301599999999</v>
      </c>
      <c r="R668" s="37">
        <v>0</v>
      </c>
      <c r="S668" s="36">
        <v>1231.1301599999999</v>
      </c>
      <c r="T668" s="36">
        <f t="shared" si="50"/>
        <v>14052.466514174401</v>
      </c>
      <c r="U668" s="36">
        <f t="shared" si="53"/>
        <v>1457.8679195184002</v>
      </c>
      <c r="V668" s="36">
        <f t="shared" si="51"/>
        <v>2039.2897998470403</v>
      </c>
      <c r="W668" s="36">
        <f t="shared" si="52"/>
        <v>6155.6507999999994</v>
      </c>
      <c r="X668" s="36">
        <f t="shared" si="54"/>
        <v>23705.275033539841</v>
      </c>
      <c r="Y668" t="s">
        <v>2635</v>
      </c>
    </row>
    <row r="669" spans="1:25" ht="14.4" x14ac:dyDescent="0.3">
      <c r="A669">
        <v>2019</v>
      </c>
      <c r="B669">
        <v>3478</v>
      </c>
      <c r="C669" t="s">
        <v>293</v>
      </c>
      <c r="D669" t="s">
        <v>295</v>
      </c>
      <c r="E669" t="s">
        <v>258</v>
      </c>
      <c r="F669">
        <v>22.605</v>
      </c>
      <c r="G669" t="s">
        <v>283</v>
      </c>
      <c r="H669" t="s">
        <v>56</v>
      </c>
      <c r="I669">
        <v>1101</v>
      </c>
      <c r="J669">
        <v>216514</v>
      </c>
      <c r="K669">
        <v>1</v>
      </c>
      <c r="L669">
        <v>1</v>
      </c>
      <c r="M669">
        <v>1</v>
      </c>
      <c r="N669" s="36">
        <v>0</v>
      </c>
      <c r="O669" s="36">
        <v>0</v>
      </c>
      <c r="P669" s="36">
        <v>0</v>
      </c>
      <c r="Q669" s="36">
        <v>0</v>
      </c>
      <c r="R669" s="37">
        <v>0</v>
      </c>
      <c r="S669" s="36">
        <v>0</v>
      </c>
      <c r="T669" s="36">
        <f t="shared" si="50"/>
        <v>0</v>
      </c>
      <c r="U669" s="36">
        <f t="shared" si="53"/>
        <v>0</v>
      </c>
      <c r="V669" s="36">
        <f t="shared" si="51"/>
        <v>0</v>
      </c>
      <c r="W669" s="36">
        <f t="shared" si="52"/>
        <v>0</v>
      </c>
      <c r="X669" s="36">
        <f t="shared" si="54"/>
        <v>0</v>
      </c>
      <c r="Y669" t="s">
        <v>2635</v>
      </c>
    </row>
    <row r="670" spans="1:25" ht="14.4" x14ac:dyDescent="0.3">
      <c r="A670">
        <v>2019</v>
      </c>
      <c r="B670">
        <v>3478</v>
      </c>
      <c r="C670" t="s">
        <v>293</v>
      </c>
      <c r="D670" t="s">
        <v>707</v>
      </c>
      <c r="E670" t="s">
        <v>258</v>
      </c>
      <c r="F670">
        <v>12.585000000000001</v>
      </c>
      <c r="G670" t="s">
        <v>283</v>
      </c>
      <c r="H670" t="s">
        <v>56</v>
      </c>
      <c r="I670">
        <v>1101</v>
      </c>
      <c r="J670">
        <v>216514</v>
      </c>
      <c r="K670">
        <v>1</v>
      </c>
      <c r="L670">
        <v>1</v>
      </c>
      <c r="M670">
        <v>1</v>
      </c>
      <c r="N670" s="36">
        <v>0</v>
      </c>
      <c r="O670" s="36">
        <v>0</v>
      </c>
      <c r="P670" s="36">
        <v>0</v>
      </c>
      <c r="Q670" s="36">
        <v>0</v>
      </c>
      <c r="R670" s="37">
        <v>0</v>
      </c>
      <c r="S670" s="36">
        <v>0</v>
      </c>
      <c r="T670" s="36">
        <f t="shared" si="50"/>
        <v>0</v>
      </c>
      <c r="U670" s="36">
        <f t="shared" si="53"/>
        <v>0</v>
      </c>
      <c r="V670" s="36">
        <f t="shared" si="51"/>
        <v>0</v>
      </c>
      <c r="W670" s="36">
        <f t="shared" si="52"/>
        <v>0</v>
      </c>
      <c r="X670" s="36">
        <f t="shared" si="54"/>
        <v>0</v>
      </c>
      <c r="Y670" t="s">
        <v>2635</v>
      </c>
    </row>
    <row r="671" spans="1:25" ht="14.4" x14ac:dyDescent="0.3">
      <c r="A671">
        <v>2019</v>
      </c>
      <c r="B671">
        <v>3478</v>
      </c>
      <c r="C671" t="s">
        <v>293</v>
      </c>
      <c r="D671" t="s">
        <v>297</v>
      </c>
      <c r="E671" t="s">
        <v>258</v>
      </c>
      <c r="F671">
        <v>12.585000000000001</v>
      </c>
      <c r="G671" t="s">
        <v>283</v>
      </c>
      <c r="H671" t="s">
        <v>56</v>
      </c>
      <c r="I671">
        <v>1101</v>
      </c>
      <c r="J671">
        <v>216514</v>
      </c>
      <c r="K671">
        <v>1</v>
      </c>
      <c r="L671">
        <v>1</v>
      </c>
      <c r="M671">
        <v>1</v>
      </c>
      <c r="N671" s="36">
        <v>1.6788021500000001</v>
      </c>
      <c r="O671" s="36">
        <v>6.2700013999999999</v>
      </c>
      <c r="P671" s="36">
        <v>21.9264546</v>
      </c>
      <c r="Q671" s="36">
        <v>2866.02135</v>
      </c>
      <c r="R671" s="37">
        <v>0</v>
      </c>
      <c r="S671" s="36">
        <v>2866.02135</v>
      </c>
      <c r="T671" s="36">
        <f t="shared" si="50"/>
        <v>32713.575183459005</v>
      </c>
      <c r="U671" s="36">
        <f t="shared" si="53"/>
        <v>3393.8577077990003</v>
      </c>
      <c r="V671" s="36">
        <f t="shared" si="51"/>
        <v>4747.3843912643997</v>
      </c>
      <c r="W671" s="36">
        <f t="shared" si="52"/>
        <v>14330.106749999999</v>
      </c>
      <c r="X671" s="36">
        <f t="shared" si="54"/>
        <v>55184.924032522402</v>
      </c>
      <c r="Y671" t="s">
        <v>2635</v>
      </c>
    </row>
    <row r="672" spans="1:25" ht="14.4" x14ac:dyDescent="0.3">
      <c r="A672">
        <v>2019</v>
      </c>
      <c r="B672">
        <v>3478</v>
      </c>
      <c r="C672" t="s">
        <v>293</v>
      </c>
      <c r="D672" t="s">
        <v>296</v>
      </c>
      <c r="E672" t="s">
        <v>258</v>
      </c>
      <c r="F672">
        <v>6.72</v>
      </c>
      <c r="G672" t="s">
        <v>283</v>
      </c>
      <c r="H672" t="s">
        <v>56</v>
      </c>
      <c r="I672">
        <v>1101</v>
      </c>
      <c r="J672">
        <v>216514</v>
      </c>
      <c r="K672">
        <v>1</v>
      </c>
      <c r="L672">
        <v>1</v>
      </c>
      <c r="M672">
        <v>1</v>
      </c>
      <c r="N672" s="36">
        <v>0.64560708999999905</v>
      </c>
      <c r="O672" s="36">
        <v>2.4112176399999998</v>
      </c>
      <c r="P672" s="36">
        <v>8.4321279600000008</v>
      </c>
      <c r="Q672" s="36">
        <v>1102.1690100000001</v>
      </c>
      <c r="R672" s="37">
        <v>0</v>
      </c>
      <c r="S672" s="36">
        <v>1102.1690100000001</v>
      </c>
      <c r="T672" s="36">
        <f t="shared" si="50"/>
        <v>12580.467613583383</v>
      </c>
      <c r="U672" s="36">
        <f t="shared" si="53"/>
        <v>1305.1559402674002</v>
      </c>
      <c r="V672" s="36">
        <f t="shared" si="51"/>
        <v>1825.6737531314402</v>
      </c>
      <c r="W672" s="36">
        <f t="shared" si="52"/>
        <v>5510.8450499999999</v>
      </c>
      <c r="X672" s="36">
        <f t="shared" si="54"/>
        <v>21222.142356982222</v>
      </c>
      <c r="Y672" t="s">
        <v>2635</v>
      </c>
    </row>
    <row r="673" spans="1:25" ht="14.4" x14ac:dyDescent="0.3">
      <c r="A673">
        <v>2019</v>
      </c>
      <c r="B673">
        <v>3478</v>
      </c>
      <c r="C673" t="s">
        <v>293</v>
      </c>
      <c r="D673" t="s">
        <v>298</v>
      </c>
      <c r="E673" t="s">
        <v>258</v>
      </c>
      <c r="F673">
        <v>33.601999999999997</v>
      </c>
      <c r="G673" t="s">
        <v>283</v>
      </c>
      <c r="H673" t="s">
        <v>56</v>
      </c>
      <c r="I673">
        <v>1101</v>
      </c>
      <c r="J673">
        <v>216514</v>
      </c>
      <c r="K673">
        <v>1</v>
      </c>
      <c r="L673">
        <v>1</v>
      </c>
      <c r="M673">
        <v>1</v>
      </c>
      <c r="N673" s="36">
        <v>6.4160047399999902</v>
      </c>
      <c r="O673" s="36">
        <v>23.962537040000001</v>
      </c>
      <c r="P673" s="36">
        <v>83.797984560000003</v>
      </c>
      <c r="Q673" s="36">
        <v>10953.289860000001</v>
      </c>
      <c r="R673" s="37">
        <v>0</v>
      </c>
      <c r="S673" s="36">
        <v>10953.289860000001</v>
      </c>
      <c r="T673" s="36">
        <f t="shared" si="50"/>
        <v>125023.93652487222</v>
      </c>
      <c r="U673" s="36">
        <f t="shared" si="53"/>
        <v>12970.561861696402</v>
      </c>
      <c r="V673" s="36">
        <f t="shared" si="51"/>
        <v>18143.436829023842</v>
      </c>
      <c r="W673" s="36">
        <f t="shared" si="52"/>
        <v>54766.449300000007</v>
      </c>
      <c r="X673" s="36">
        <f t="shared" si="54"/>
        <v>210904.38451559248</v>
      </c>
      <c r="Y673" t="s">
        <v>2635</v>
      </c>
    </row>
    <row r="674" spans="1:25" ht="14.4" x14ac:dyDescent="0.3">
      <c r="A674">
        <v>2019</v>
      </c>
      <c r="B674">
        <v>3522</v>
      </c>
      <c r="C674" t="s">
        <v>299</v>
      </c>
      <c r="D674" t="s">
        <v>300</v>
      </c>
      <c r="E674" t="s">
        <v>230</v>
      </c>
      <c r="F674">
        <v>216.58799999999999</v>
      </c>
      <c r="G674" t="s">
        <v>241</v>
      </c>
      <c r="H674" t="s">
        <v>301</v>
      </c>
      <c r="I674">
        <v>8306</v>
      </c>
      <c r="J674">
        <v>27880</v>
      </c>
      <c r="K674">
        <v>1</v>
      </c>
      <c r="L674">
        <v>1</v>
      </c>
      <c r="M674">
        <v>1</v>
      </c>
      <c r="N674" s="36">
        <v>2.0161362615999998</v>
      </c>
      <c r="O674" s="36">
        <v>334.14496591999898</v>
      </c>
      <c r="P674" s="36">
        <v>1330.2909285000001</v>
      </c>
      <c r="Q674" s="36">
        <v>444715.87640000001</v>
      </c>
      <c r="R674" s="37">
        <v>1</v>
      </c>
      <c r="S674" s="36">
        <v>0</v>
      </c>
      <c r="T674" s="36">
        <f t="shared" si="50"/>
        <v>5058.8891076067202</v>
      </c>
      <c r="U674" s="36">
        <f t="shared" si="53"/>
        <v>23289.904124623929</v>
      </c>
      <c r="V674" s="36">
        <f t="shared" si="51"/>
        <v>37088.511086580002</v>
      </c>
      <c r="W674" s="36">
        <f t="shared" si="52"/>
        <v>0</v>
      </c>
      <c r="X674" s="36">
        <f t="shared" si="54"/>
        <v>65437.304318810653</v>
      </c>
      <c r="Y674" t="s">
        <v>2633</v>
      </c>
    </row>
    <row r="675" spans="1:25" ht="14.4" x14ac:dyDescent="0.3">
      <c r="A675">
        <v>2019</v>
      </c>
      <c r="B675">
        <v>3522</v>
      </c>
      <c r="C675" t="s">
        <v>299</v>
      </c>
      <c r="D675" t="s">
        <v>303</v>
      </c>
      <c r="E675" t="s">
        <v>230</v>
      </c>
      <c r="F675">
        <v>119.264</v>
      </c>
      <c r="G675" t="s">
        <v>241</v>
      </c>
      <c r="H675" t="s">
        <v>301</v>
      </c>
      <c r="I675">
        <v>8306</v>
      </c>
      <c r="J675">
        <v>27880</v>
      </c>
      <c r="K675">
        <v>1</v>
      </c>
      <c r="L675">
        <v>1</v>
      </c>
      <c r="M675">
        <v>1</v>
      </c>
      <c r="N675" s="36">
        <v>0.68716563559999999</v>
      </c>
      <c r="O675" s="36">
        <v>135.32160708000001</v>
      </c>
      <c r="P675" s="36">
        <v>16.991935860000002</v>
      </c>
      <c r="Q675" s="36">
        <v>143291.93340000001</v>
      </c>
      <c r="R675" s="37">
        <v>1</v>
      </c>
      <c r="S675" s="36">
        <v>0</v>
      </c>
      <c r="T675" s="36">
        <f t="shared" si="50"/>
        <v>1724.2360128475202</v>
      </c>
      <c r="U675" s="36">
        <f t="shared" si="53"/>
        <v>9431.9160134760004</v>
      </c>
      <c r="V675" s="36">
        <f t="shared" si="51"/>
        <v>473.73517177680003</v>
      </c>
      <c r="W675" s="36">
        <f t="shared" si="52"/>
        <v>0</v>
      </c>
      <c r="X675" s="36">
        <f t="shared" si="54"/>
        <v>11629.887198100321</v>
      </c>
      <c r="Y675" t="s">
        <v>2633</v>
      </c>
    </row>
    <row r="676" spans="1:25" ht="14.4" x14ac:dyDescent="0.3">
      <c r="A676">
        <v>2019</v>
      </c>
      <c r="B676">
        <v>3522</v>
      </c>
      <c r="C676" t="s">
        <v>299</v>
      </c>
      <c r="D676" t="s">
        <v>302</v>
      </c>
      <c r="E676" t="s">
        <v>230</v>
      </c>
      <c r="F676">
        <v>601.69100000000003</v>
      </c>
      <c r="G676" t="s">
        <v>241</v>
      </c>
      <c r="H676" t="s">
        <v>301</v>
      </c>
      <c r="I676">
        <v>8306</v>
      </c>
      <c r="J676">
        <v>27880</v>
      </c>
      <c r="K676">
        <v>1</v>
      </c>
      <c r="L676">
        <v>1</v>
      </c>
      <c r="M676">
        <v>1</v>
      </c>
      <c r="N676" s="36">
        <v>7.3747106687999997</v>
      </c>
      <c r="O676" s="36">
        <v>1220.2450025600001</v>
      </c>
      <c r="P676" s="36">
        <v>4866.6433285000003</v>
      </c>
      <c r="Q676" s="36">
        <v>1639703.8981999999</v>
      </c>
      <c r="R676" s="37">
        <v>1</v>
      </c>
      <c r="S676" s="36">
        <v>0</v>
      </c>
      <c r="T676" s="36">
        <f t="shared" si="50"/>
        <v>18504.624010152962</v>
      </c>
      <c r="U676" s="36">
        <f t="shared" si="53"/>
        <v>85051.076678432015</v>
      </c>
      <c r="V676" s="36">
        <f t="shared" si="51"/>
        <v>135682.01599858</v>
      </c>
      <c r="W676" s="36">
        <f t="shared" si="52"/>
        <v>0</v>
      </c>
      <c r="X676" s="36">
        <f t="shared" si="54"/>
        <v>239237.71668716497</v>
      </c>
      <c r="Y676" t="s">
        <v>2633</v>
      </c>
    </row>
    <row r="677" spans="1:25" ht="14.4" x14ac:dyDescent="0.3">
      <c r="A677">
        <v>2019</v>
      </c>
      <c r="B677">
        <v>3522</v>
      </c>
      <c r="C677" t="s">
        <v>299</v>
      </c>
      <c r="D677" t="s">
        <v>304</v>
      </c>
      <c r="E677" t="s">
        <v>230</v>
      </c>
      <c r="F677">
        <v>723.35599999999999</v>
      </c>
      <c r="G677" t="s">
        <v>241</v>
      </c>
      <c r="H677" t="s">
        <v>301</v>
      </c>
      <c r="I677">
        <v>8306</v>
      </c>
      <c r="J677">
        <v>27880</v>
      </c>
      <c r="K677">
        <v>1</v>
      </c>
      <c r="L677">
        <v>1</v>
      </c>
      <c r="M677">
        <v>1</v>
      </c>
      <c r="N677" s="36">
        <v>0.93683892319999995</v>
      </c>
      <c r="O677" s="36">
        <v>186.1521352</v>
      </c>
      <c r="P677" s="36">
        <v>22.78526342</v>
      </c>
      <c r="Q677" s="36">
        <v>224161.383</v>
      </c>
      <c r="R677" s="37">
        <v>1</v>
      </c>
      <c r="S677" s="36">
        <v>0</v>
      </c>
      <c r="T677" s="36">
        <f t="shared" si="50"/>
        <v>2350.7162260934401</v>
      </c>
      <c r="U677" s="36">
        <f t="shared" si="53"/>
        <v>12974.803823440001</v>
      </c>
      <c r="V677" s="36">
        <f t="shared" si="51"/>
        <v>635.25314414959996</v>
      </c>
      <c r="W677" s="36">
        <f t="shared" si="52"/>
        <v>0</v>
      </c>
      <c r="X677" s="36">
        <f t="shared" si="54"/>
        <v>15960.773193683041</v>
      </c>
      <c r="Y677" t="s">
        <v>2633</v>
      </c>
    </row>
    <row r="678" spans="1:25" ht="14.4" x14ac:dyDescent="0.3">
      <c r="A678">
        <v>2019</v>
      </c>
      <c r="B678">
        <v>4468</v>
      </c>
      <c r="C678" t="s">
        <v>718</v>
      </c>
      <c r="D678" t="s">
        <v>306</v>
      </c>
      <c r="E678" t="s">
        <v>265</v>
      </c>
      <c r="F678">
        <v>0.124</v>
      </c>
      <c r="G678" t="s">
        <v>236</v>
      </c>
      <c r="H678" t="s">
        <v>307</v>
      </c>
      <c r="I678">
        <v>14106</v>
      </c>
      <c r="J678">
        <v>23016</v>
      </c>
      <c r="K678">
        <v>1</v>
      </c>
      <c r="L678">
        <v>1</v>
      </c>
      <c r="M678">
        <v>1</v>
      </c>
      <c r="N678" s="36">
        <v>7.0720000000000002E-3</v>
      </c>
      <c r="O678" s="36">
        <v>0.18345600000000001</v>
      </c>
      <c r="P678" s="36">
        <v>1.2895999999999999E-2</v>
      </c>
      <c r="Q678" s="36">
        <v>117.312</v>
      </c>
      <c r="R678" s="37">
        <v>0</v>
      </c>
      <c r="S678" s="36">
        <v>117.312</v>
      </c>
      <c r="T678" s="36">
        <f t="shared" si="50"/>
        <v>14.64922368</v>
      </c>
      <c r="U678" s="36">
        <f t="shared" si="53"/>
        <v>10.55605824</v>
      </c>
      <c r="V678" s="36">
        <f t="shared" si="51"/>
        <v>0.29681433599999996</v>
      </c>
      <c r="W678" s="36">
        <f t="shared" si="52"/>
        <v>586.55999999999995</v>
      </c>
      <c r="X678" s="36">
        <f t="shared" si="54"/>
        <v>612.0620962559999</v>
      </c>
      <c r="Y678" t="s">
        <v>2636</v>
      </c>
    </row>
    <row r="679" spans="1:25" ht="14.4" x14ac:dyDescent="0.3">
      <c r="A679">
        <v>2019</v>
      </c>
      <c r="B679">
        <v>4468</v>
      </c>
      <c r="C679" t="s">
        <v>718</v>
      </c>
      <c r="D679" t="s">
        <v>308</v>
      </c>
      <c r="E679" t="s">
        <v>230</v>
      </c>
      <c r="F679">
        <v>41.968000000000004</v>
      </c>
      <c r="G679" t="s">
        <v>236</v>
      </c>
      <c r="H679" t="s">
        <v>307</v>
      </c>
      <c r="I679">
        <v>14106</v>
      </c>
      <c r="J679">
        <v>23016</v>
      </c>
      <c r="K679">
        <v>1</v>
      </c>
      <c r="L679">
        <v>1</v>
      </c>
      <c r="M679">
        <v>1</v>
      </c>
      <c r="N679" s="36">
        <v>13.271808</v>
      </c>
      <c r="O679" s="36">
        <v>12.960750000000001</v>
      </c>
      <c r="P679" s="36">
        <v>0.69123999999999997</v>
      </c>
      <c r="Q679" s="36">
        <v>17799</v>
      </c>
      <c r="R679" s="37">
        <v>1</v>
      </c>
      <c r="S679" s="36">
        <v>0</v>
      </c>
      <c r="T679" s="36">
        <f t="shared" si="50"/>
        <v>27491.753963520001</v>
      </c>
      <c r="U679" s="36">
        <f t="shared" si="53"/>
        <v>745.76155500000004</v>
      </c>
      <c r="V679" s="36">
        <f t="shared" si="51"/>
        <v>15.909579839999997</v>
      </c>
      <c r="W679" s="36">
        <f t="shared" si="52"/>
        <v>0</v>
      </c>
      <c r="X679" s="36">
        <f t="shared" si="54"/>
        <v>28253.425098360003</v>
      </c>
      <c r="Y679" t="s">
        <v>2636</v>
      </c>
    </row>
    <row r="680" spans="1:25" ht="14.4" x14ac:dyDescent="0.3">
      <c r="A680">
        <v>2019</v>
      </c>
      <c r="B680">
        <v>4468</v>
      </c>
      <c r="C680" t="s">
        <v>718</v>
      </c>
      <c r="D680" t="s">
        <v>309</v>
      </c>
      <c r="E680" t="s">
        <v>230</v>
      </c>
      <c r="F680">
        <v>59.249000000000002</v>
      </c>
      <c r="G680" t="s">
        <v>236</v>
      </c>
      <c r="H680" t="s">
        <v>307</v>
      </c>
      <c r="I680">
        <v>14106</v>
      </c>
      <c r="J680">
        <v>23016</v>
      </c>
      <c r="K680">
        <v>1</v>
      </c>
      <c r="L680">
        <v>1</v>
      </c>
      <c r="M680">
        <v>1</v>
      </c>
      <c r="N680" s="36">
        <v>27.816960000000002</v>
      </c>
      <c r="O680" s="36">
        <v>27.164999999999999</v>
      </c>
      <c r="P680" s="36">
        <v>1.4488000000000001</v>
      </c>
      <c r="Q680" s="36">
        <v>37307</v>
      </c>
      <c r="R680" s="37">
        <v>1</v>
      </c>
      <c r="S680" s="36">
        <v>0</v>
      </c>
      <c r="T680" s="36">
        <f t="shared" si="50"/>
        <v>57621.163622400003</v>
      </c>
      <c r="U680" s="36">
        <f t="shared" si="53"/>
        <v>1563.0740999999998</v>
      </c>
      <c r="V680" s="36">
        <f t="shared" si="51"/>
        <v>33.3455808</v>
      </c>
      <c r="W680" s="36">
        <f t="shared" si="52"/>
        <v>0</v>
      </c>
      <c r="X680" s="36">
        <f t="shared" si="54"/>
        <v>59217.583303200001</v>
      </c>
      <c r="Y680" t="s">
        <v>2636</v>
      </c>
    </row>
    <row r="681" spans="1:25" ht="14.4" x14ac:dyDescent="0.3">
      <c r="A681">
        <v>2019</v>
      </c>
      <c r="B681">
        <v>4473</v>
      </c>
      <c r="C681" t="s">
        <v>310</v>
      </c>
      <c r="D681" t="s">
        <v>311</v>
      </c>
      <c r="E681" t="s">
        <v>230</v>
      </c>
      <c r="F681">
        <v>186.61</v>
      </c>
      <c r="G681" t="s">
        <v>236</v>
      </c>
      <c r="H681" t="s">
        <v>242</v>
      </c>
      <c r="I681">
        <v>7102</v>
      </c>
      <c r="J681">
        <v>50148</v>
      </c>
      <c r="K681">
        <v>1</v>
      </c>
      <c r="L681">
        <v>1</v>
      </c>
      <c r="M681">
        <v>1</v>
      </c>
      <c r="N681" s="36">
        <v>20.757251533351099</v>
      </c>
      <c r="O681" s="36">
        <v>394.48853073466603</v>
      </c>
      <c r="P681" s="36">
        <v>15.680731566231101</v>
      </c>
      <c r="Q681" s="36">
        <v>280515.59999999998</v>
      </c>
      <c r="R681" s="37">
        <v>1</v>
      </c>
      <c r="S681" s="36">
        <v>0</v>
      </c>
      <c r="T681" s="36">
        <f t="shared" si="50"/>
        <v>93684.118490504188</v>
      </c>
      <c r="U681" s="36">
        <f t="shared" si="53"/>
        <v>49457.027098205079</v>
      </c>
      <c r="V681" s="36">
        <f t="shared" si="51"/>
        <v>786.35732658335735</v>
      </c>
      <c r="W681" s="36">
        <f t="shared" si="52"/>
        <v>0</v>
      </c>
      <c r="X681" s="36">
        <f t="shared" si="54"/>
        <v>143927.50291529263</v>
      </c>
      <c r="Y681" t="s">
        <v>1088</v>
      </c>
    </row>
    <row r="682" spans="1:25" ht="14.4" x14ac:dyDescent="0.3">
      <c r="A682">
        <v>2019</v>
      </c>
      <c r="B682">
        <v>6638</v>
      </c>
      <c r="C682" t="s">
        <v>314</v>
      </c>
      <c r="D682" t="s">
        <v>315</v>
      </c>
      <c r="E682" t="s">
        <v>316</v>
      </c>
      <c r="F682">
        <v>344.52699999999999</v>
      </c>
      <c r="G682" t="s">
        <v>241</v>
      </c>
      <c r="H682" t="s">
        <v>317</v>
      </c>
      <c r="I682">
        <v>3304</v>
      </c>
      <c r="J682">
        <v>11102</v>
      </c>
      <c r="K682">
        <v>1.1000000000000001</v>
      </c>
      <c r="L682">
        <v>1</v>
      </c>
      <c r="M682">
        <v>1</v>
      </c>
      <c r="N682" s="36">
        <v>22.957595825195298</v>
      </c>
      <c r="O682" s="36">
        <v>2857.2880249023401</v>
      </c>
      <c r="P682" s="36">
        <v>2443.4506225585901</v>
      </c>
      <c r="Q682" s="36">
        <v>2174536.34375</v>
      </c>
      <c r="R682" s="37">
        <v>0</v>
      </c>
      <c r="S682" s="36">
        <v>2174536.34375</v>
      </c>
      <c r="T682" s="36">
        <f t="shared" si="50"/>
        <v>25232.647656280507</v>
      </c>
      <c r="U682" s="36">
        <f t="shared" si="53"/>
        <v>79304.029131164454</v>
      </c>
      <c r="V682" s="36">
        <f t="shared" si="51"/>
        <v>27127.188811645468</v>
      </c>
      <c r="W682" s="36">
        <f t="shared" si="52"/>
        <v>10872681.71875</v>
      </c>
      <c r="X682" s="36">
        <f t="shared" si="54"/>
        <v>11004345.58434909</v>
      </c>
      <c r="Y682" t="s">
        <v>2637</v>
      </c>
    </row>
    <row r="683" spans="1:25" ht="14.4" x14ac:dyDescent="0.3">
      <c r="A683">
        <v>2019</v>
      </c>
      <c r="B683">
        <v>6638</v>
      </c>
      <c r="C683" t="s">
        <v>314</v>
      </c>
      <c r="D683" t="s">
        <v>318</v>
      </c>
      <c r="E683" t="s">
        <v>316</v>
      </c>
      <c r="F683">
        <v>347.37299999999999</v>
      </c>
      <c r="G683" t="s">
        <v>241</v>
      </c>
      <c r="H683" t="s">
        <v>317</v>
      </c>
      <c r="I683">
        <v>3304</v>
      </c>
      <c r="J683">
        <v>11102</v>
      </c>
      <c r="K683">
        <v>1.1000000000000001</v>
      </c>
      <c r="L683">
        <v>1</v>
      </c>
      <c r="M683">
        <v>1</v>
      </c>
      <c r="N683" s="36">
        <v>0</v>
      </c>
      <c r="O683" s="36">
        <v>0</v>
      </c>
      <c r="P683" s="36">
        <v>0</v>
      </c>
      <c r="Q683" s="36">
        <v>0</v>
      </c>
      <c r="R683" s="37">
        <v>0</v>
      </c>
      <c r="S683" s="36">
        <v>0</v>
      </c>
      <c r="T683" s="36">
        <f t="shared" si="50"/>
        <v>0</v>
      </c>
      <c r="U683" s="36">
        <f t="shared" si="53"/>
        <v>0</v>
      </c>
      <c r="V683" s="36">
        <f t="shared" si="51"/>
        <v>0</v>
      </c>
      <c r="W683" s="36">
        <f t="shared" si="52"/>
        <v>0</v>
      </c>
      <c r="X683" s="36">
        <f t="shared" si="54"/>
        <v>0</v>
      </c>
      <c r="Y683" t="s">
        <v>2637</v>
      </c>
    </row>
    <row r="684" spans="1:25" ht="14.4" x14ac:dyDescent="0.3">
      <c r="A684">
        <v>2019</v>
      </c>
      <c r="B684">
        <v>6638</v>
      </c>
      <c r="C684" t="s">
        <v>314</v>
      </c>
      <c r="D684" t="s">
        <v>319</v>
      </c>
      <c r="E684" t="s">
        <v>316</v>
      </c>
      <c r="F684">
        <v>362.74099999999999</v>
      </c>
      <c r="G684" t="s">
        <v>241</v>
      </c>
      <c r="H684" t="s">
        <v>317</v>
      </c>
      <c r="I684">
        <v>3304</v>
      </c>
      <c r="J684">
        <v>11102</v>
      </c>
      <c r="K684">
        <v>1.1000000000000001</v>
      </c>
      <c r="L684">
        <v>1</v>
      </c>
      <c r="M684">
        <v>1</v>
      </c>
      <c r="N684" s="36">
        <v>36.119730472564697</v>
      </c>
      <c r="O684" s="36">
        <v>962.08647155761696</v>
      </c>
      <c r="P684" s="36">
        <v>740.981300354003</v>
      </c>
      <c r="Q684" s="36">
        <v>894336.9375</v>
      </c>
      <c r="R684" s="37">
        <v>0</v>
      </c>
      <c r="S684" s="36">
        <v>894336.9375</v>
      </c>
      <c r="T684" s="36">
        <f t="shared" si="50"/>
        <v>39699.123522934919</v>
      </c>
      <c r="U684" s="36">
        <f t="shared" si="53"/>
        <v>26702.71001808166</v>
      </c>
      <c r="V684" s="36">
        <f t="shared" si="51"/>
        <v>8226.3743965301419</v>
      </c>
      <c r="W684" s="36">
        <f t="shared" si="52"/>
        <v>4471684.6875</v>
      </c>
      <c r="X684" s="36">
        <f t="shared" si="54"/>
        <v>4546312.895437547</v>
      </c>
      <c r="Y684" t="s">
        <v>2637</v>
      </c>
    </row>
    <row r="685" spans="1:25" ht="14.4" x14ac:dyDescent="0.3">
      <c r="A685">
        <v>2019</v>
      </c>
      <c r="B685">
        <v>6638</v>
      </c>
      <c r="C685" t="s">
        <v>314</v>
      </c>
      <c r="D685" t="s">
        <v>320</v>
      </c>
      <c r="E685" t="s">
        <v>321</v>
      </c>
      <c r="F685">
        <v>340.55</v>
      </c>
      <c r="G685" t="s">
        <v>241</v>
      </c>
      <c r="H685" t="s">
        <v>317</v>
      </c>
      <c r="I685">
        <v>3304</v>
      </c>
      <c r="J685">
        <v>11102</v>
      </c>
      <c r="K685">
        <v>1.1000000000000001</v>
      </c>
      <c r="L685">
        <v>1</v>
      </c>
      <c r="M685">
        <v>1</v>
      </c>
      <c r="N685" s="36">
        <v>32.569788455963099</v>
      </c>
      <c r="O685" s="36">
        <v>199.09077072143501</v>
      </c>
      <c r="P685" s="36">
        <v>925.57867431640602</v>
      </c>
      <c r="Q685" s="36">
        <v>981508.703125</v>
      </c>
      <c r="R685" s="37">
        <v>0</v>
      </c>
      <c r="S685" s="36">
        <v>981508.703125</v>
      </c>
      <c r="T685" s="36">
        <f t="shared" si="50"/>
        <v>35797.389352372134</v>
      </c>
      <c r="U685" s="36">
        <f t="shared" si="53"/>
        <v>5525.7643413734295</v>
      </c>
      <c r="V685" s="36">
        <f t="shared" si="51"/>
        <v>10275.774442260739</v>
      </c>
      <c r="W685" s="36">
        <f t="shared" si="52"/>
        <v>4907543.515625</v>
      </c>
      <c r="X685" s="36">
        <f t="shared" si="54"/>
        <v>4959142.443761006</v>
      </c>
      <c r="Y685" t="s">
        <v>2637</v>
      </c>
    </row>
    <row r="686" spans="1:25" ht="14.4" x14ac:dyDescent="0.3">
      <c r="A686">
        <v>2019</v>
      </c>
      <c r="B686">
        <v>6638</v>
      </c>
      <c r="C686" t="s">
        <v>314</v>
      </c>
      <c r="D686" t="s">
        <v>322</v>
      </c>
      <c r="E686" t="s">
        <v>321</v>
      </c>
      <c r="F686">
        <v>338.03800000000001</v>
      </c>
      <c r="G686" t="s">
        <v>241</v>
      </c>
      <c r="H686" t="s">
        <v>317</v>
      </c>
      <c r="I686">
        <v>3304</v>
      </c>
      <c r="J686">
        <v>11102</v>
      </c>
      <c r="K686">
        <v>1.1000000000000001</v>
      </c>
      <c r="L686">
        <v>1</v>
      </c>
      <c r="M686">
        <v>1</v>
      </c>
      <c r="N686" s="36">
        <v>33.176162242889397</v>
      </c>
      <c r="O686" s="36">
        <v>201.996425628662</v>
      </c>
      <c r="P686" s="36">
        <v>381.78866577148398</v>
      </c>
      <c r="Q686" s="36">
        <v>996827.453125</v>
      </c>
      <c r="R686" s="37">
        <v>0</v>
      </c>
      <c r="S686" s="36">
        <v>996827.453125</v>
      </c>
      <c r="T686" s="36">
        <f t="shared" si="50"/>
        <v>36463.853568835257</v>
      </c>
      <c r="U686" s="36">
        <f t="shared" si="53"/>
        <v>5606.4107933235146</v>
      </c>
      <c r="V686" s="36">
        <f t="shared" si="51"/>
        <v>4238.6177673950151</v>
      </c>
      <c r="W686" s="36">
        <f t="shared" si="52"/>
        <v>4984137.265625</v>
      </c>
      <c r="X686" s="36">
        <f t="shared" si="54"/>
        <v>5030446.1477545537</v>
      </c>
      <c r="Y686" t="s">
        <v>2637</v>
      </c>
    </row>
    <row r="687" spans="1:25" ht="14.4" x14ac:dyDescent="0.3">
      <c r="A687">
        <v>2019</v>
      </c>
      <c r="B687">
        <v>6760</v>
      </c>
      <c r="C687" t="s">
        <v>741</v>
      </c>
      <c r="D687" t="s">
        <v>324</v>
      </c>
      <c r="E687" t="s">
        <v>265</v>
      </c>
      <c r="F687">
        <v>84.617999999999995</v>
      </c>
      <c r="G687" t="s">
        <v>325</v>
      </c>
      <c r="H687" t="s">
        <v>326</v>
      </c>
      <c r="I687">
        <v>5103</v>
      </c>
      <c r="J687">
        <v>45121</v>
      </c>
      <c r="K687">
        <v>1.2</v>
      </c>
      <c r="L687">
        <v>1</v>
      </c>
      <c r="M687">
        <v>1</v>
      </c>
      <c r="N687" s="36">
        <v>3.32</v>
      </c>
      <c r="O687" s="36">
        <v>61.07</v>
      </c>
      <c r="P687" s="36">
        <v>4.41</v>
      </c>
      <c r="Q687" s="36">
        <v>57951.79</v>
      </c>
      <c r="R687" s="37">
        <v>0</v>
      </c>
      <c r="S687" s="36">
        <v>57951.79</v>
      </c>
      <c r="T687" s="36">
        <f t="shared" si="50"/>
        <v>16178.585759999996</v>
      </c>
      <c r="U687" s="36">
        <f t="shared" si="53"/>
        <v>6888.8486750000002</v>
      </c>
      <c r="V687" s="36">
        <f t="shared" si="51"/>
        <v>198.98361000000003</v>
      </c>
      <c r="W687" s="36">
        <f t="shared" si="52"/>
        <v>289758.95</v>
      </c>
      <c r="X687" s="36">
        <f t="shared" si="54"/>
        <v>313025.36804500001</v>
      </c>
      <c r="Y687" t="s">
        <v>61</v>
      </c>
    </row>
    <row r="688" spans="1:25" ht="14.4" x14ac:dyDescent="0.3">
      <c r="A688">
        <v>2019</v>
      </c>
      <c r="B688">
        <v>6760</v>
      </c>
      <c r="C688" t="s">
        <v>741</v>
      </c>
      <c r="D688" t="s">
        <v>327</v>
      </c>
      <c r="E688" t="s">
        <v>265</v>
      </c>
      <c r="F688">
        <v>60.116</v>
      </c>
      <c r="G688" t="s">
        <v>325</v>
      </c>
      <c r="H688" t="s">
        <v>326</v>
      </c>
      <c r="I688">
        <v>5103</v>
      </c>
      <c r="J688">
        <v>45121</v>
      </c>
      <c r="K688">
        <v>1.2</v>
      </c>
      <c r="L688">
        <v>1</v>
      </c>
      <c r="M688">
        <v>1</v>
      </c>
      <c r="N688" s="36">
        <v>3.34</v>
      </c>
      <c r="O688" s="36">
        <v>106.59</v>
      </c>
      <c r="P688" s="36">
        <v>3.66</v>
      </c>
      <c r="Q688" s="36">
        <v>50608.6499999999</v>
      </c>
      <c r="R688" s="37">
        <v>0</v>
      </c>
      <c r="S688" s="36">
        <v>50608.6499999999</v>
      </c>
      <c r="T688" s="36">
        <f t="shared" si="50"/>
        <v>16276.047119999997</v>
      </c>
      <c r="U688" s="36">
        <f t="shared" si="53"/>
        <v>12023.618475000001</v>
      </c>
      <c r="V688" s="36">
        <f t="shared" si="51"/>
        <v>165.14286000000001</v>
      </c>
      <c r="W688" s="36">
        <f t="shared" si="52"/>
        <v>253043.24999999951</v>
      </c>
      <c r="X688" s="36">
        <f t="shared" si="54"/>
        <v>281508.05845499953</v>
      </c>
      <c r="Y688" t="s">
        <v>61</v>
      </c>
    </row>
    <row r="689" spans="1:25" ht="14.4" x14ac:dyDescent="0.3">
      <c r="A689">
        <v>2019</v>
      </c>
      <c r="B689">
        <v>6760</v>
      </c>
      <c r="C689" t="s">
        <v>741</v>
      </c>
      <c r="D689" t="s">
        <v>328</v>
      </c>
      <c r="E689" t="s">
        <v>265</v>
      </c>
      <c r="F689">
        <v>66.710999999999999</v>
      </c>
      <c r="G689" t="s">
        <v>325</v>
      </c>
      <c r="H689" t="s">
        <v>326</v>
      </c>
      <c r="I689">
        <v>5103</v>
      </c>
      <c r="J689">
        <v>45121</v>
      </c>
      <c r="K689">
        <v>1.2</v>
      </c>
      <c r="L689">
        <v>1</v>
      </c>
      <c r="M689">
        <v>1</v>
      </c>
      <c r="N689" s="36">
        <v>3.45</v>
      </c>
      <c r="O689" s="36">
        <v>112.73</v>
      </c>
      <c r="P689" s="36">
        <v>3.99</v>
      </c>
      <c r="Q689" s="36">
        <v>53383.45</v>
      </c>
      <c r="R689" s="37">
        <v>0</v>
      </c>
      <c r="S689" s="36">
        <v>53383.45</v>
      </c>
      <c r="T689" s="36">
        <f t="shared" si="50"/>
        <v>16812.084599999998</v>
      </c>
      <c r="U689" s="36">
        <f t="shared" si="53"/>
        <v>12716.225825000001</v>
      </c>
      <c r="V689" s="36">
        <f t="shared" si="51"/>
        <v>180.03279000000001</v>
      </c>
      <c r="W689" s="36">
        <f t="shared" si="52"/>
        <v>266917.25</v>
      </c>
      <c r="X689" s="36">
        <f t="shared" si="54"/>
        <v>296625.593215</v>
      </c>
      <c r="Y689" t="s">
        <v>61</v>
      </c>
    </row>
    <row r="690" spans="1:25" ht="14.4" x14ac:dyDescent="0.3">
      <c r="A690">
        <v>2019</v>
      </c>
      <c r="B690">
        <v>6760</v>
      </c>
      <c r="C690" t="s">
        <v>741</v>
      </c>
      <c r="D690" t="s">
        <v>330</v>
      </c>
      <c r="E690" t="s">
        <v>265</v>
      </c>
      <c r="F690">
        <v>63.405000000000001</v>
      </c>
      <c r="G690" t="s">
        <v>325</v>
      </c>
      <c r="H690" t="s">
        <v>326</v>
      </c>
      <c r="I690">
        <v>5103</v>
      </c>
      <c r="J690">
        <v>45121</v>
      </c>
      <c r="K690">
        <v>1.2</v>
      </c>
      <c r="L690">
        <v>1</v>
      </c>
      <c r="M690">
        <v>1</v>
      </c>
      <c r="N690" s="36">
        <v>2.77</v>
      </c>
      <c r="O690" s="36">
        <v>101.76</v>
      </c>
      <c r="P690" s="36">
        <v>4</v>
      </c>
      <c r="Q690" s="36">
        <v>48227.4</v>
      </c>
      <c r="R690" s="37">
        <v>0</v>
      </c>
      <c r="S690" s="36">
        <v>48227.4</v>
      </c>
      <c r="T690" s="36">
        <f t="shared" si="50"/>
        <v>13498.398359999997</v>
      </c>
      <c r="U690" s="36">
        <f t="shared" si="53"/>
        <v>11478.782400000002</v>
      </c>
      <c r="V690" s="36">
        <f t="shared" si="51"/>
        <v>180.48400000000001</v>
      </c>
      <c r="W690" s="36">
        <f t="shared" si="52"/>
        <v>241137</v>
      </c>
      <c r="X690" s="36">
        <f t="shared" si="54"/>
        <v>266294.66476000001</v>
      </c>
      <c r="Y690" t="s">
        <v>61</v>
      </c>
    </row>
    <row r="691" spans="1:25" ht="14.4" x14ac:dyDescent="0.3">
      <c r="A691">
        <v>2019</v>
      </c>
      <c r="B691">
        <v>6760</v>
      </c>
      <c r="C691" t="s">
        <v>741</v>
      </c>
      <c r="D691" t="s">
        <v>329</v>
      </c>
      <c r="E691" t="s">
        <v>265</v>
      </c>
      <c r="F691">
        <v>70.507000000000005</v>
      </c>
      <c r="G691" t="s">
        <v>325</v>
      </c>
      <c r="H691" t="s">
        <v>326</v>
      </c>
      <c r="I691">
        <v>5103</v>
      </c>
      <c r="J691">
        <v>45121</v>
      </c>
      <c r="K691">
        <v>1.2</v>
      </c>
      <c r="L691">
        <v>1</v>
      </c>
      <c r="M691">
        <v>1</v>
      </c>
      <c r="N691" s="36">
        <v>3.18</v>
      </c>
      <c r="O691" s="36">
        <v>58.57</v>
      </c>
      <c r="P691" s="36">
        <v>4.5199999999999996</v>
      </c>
      <c r="Q691" s="36">
        <v>55863.78</v>
      </c>
      <c r="R691" s="37">
        <v>0</v>
      </c>
      <c r="S691" s="36">
        <v>55863.78</v>
      </c>
      <c r="T691" s="36">
        <f t="shared" si="50"/>
        <v>15496.356239999999</v>
      </c>
      <c r="U691" s="36">
        <f t="shared" si="53"/>
        <v>6606.8424250000007</v>
      </c>
      <c r="V691" s="36">
        <f t="shared" si="51"/>
        <v>203.94691999999998</v>
      </c>
      <c r="W691" s="36">
        <f t="shared" si="52"/>
        <v>279318.90000000002</v>
      </c>
      <c r="X691" s="36">
        <f t="shared" si="54"/>
        <v>301626.04558500001</v>
      </c>
      <c r="Y691" t="s">
        <v>61</v>
      </c>
    </row>
    <row r="692" spans="1:25" ht="14.4" x14ac:dyDescent="0.3">
      <c r="A692">
        <v>2019</v>
      </c>
      <c r="B692">
        <v>6760</v>
      </c>
      <c r="C692" t="s">
        <v>741</v>
      </c>
      <c r="D692" t="s">
        <v>331</v>
      </c>
      <c r="E692" t="s">
        <v>258</v>
      </c>
      <c r="F692">
        <v>17.463999999999999</v>
      </c>
      <c r="G692" t="s">
        <v>325</v>
      </c>
      <c r="H692" t="s">
        <v>326</v>
      </c>
      <c r="I692">
        <v>5103</v>
      </c>
      <c r="J692">
        <v>45121</v>
      </c>
      <c r="K692">
        <v>1.2</v>
      </c>
      <c r="L692">
        <v>1</v>
      </c>
      <c r="M692">
        <v>1</v>
      </c>
      <c r="N692" s="36">
        <v>2.8868185201148802E-3</v>
      </c>
      <c r="O692" s="36">
        <v>0.21169968753568899</v>
      </c>
      <c r="P692" s="36">
        <v>7.7636000000000003</v>
      </c>
      <c r="Q692" s="36">
        <v>37.452103038164097</v>
      </c>
      <c r="R692" s="37">
        <v>0</v>
      </c>
      <c r="S692" s="36">
        <v>37.452103038164097</v>
      </c>
      <c r="T692" s="36">
        <f t="shared" si="50"/>
        <v>14.067662952179177</v>
      </c>
      <c r="U692" s="36">
        <f t="shared" si="53"/>
        <v>23.880254003244559</v>
      </c>
      <c r="V692" s="36">
        <f t="shared" si="51"/>
        <v>350.30139560000003</v>
      </c>
      <c r="W692" s="36">
        <f t="shared" si="52"/>
        <v>187.26051519082048</v>
      </c>
      <c r="X692" s="36">
        <f t="shared" si="54"/>
        <v>575.50982774624424</v>
      </c>
      <c r="Y692" t="s">
        <v>61</v>
      </c>
    </row>
    <row r="693" spans="1:25" ht="14.4" x14ac:dyDescent="0.3">
      <c r="A693">
        <v>2019</v>
      </c>
      <c r="B693">
        <v>6888</v>
      </c>
      <c r="C693" t="s">
        <v>699</v>
      </c>
      <c r="D693" t="s">
        <v>333</v>
      </c>
      <c r="E693" t="s">
        <v>265</v>
      </c>
      <c r="F693">
        <v>441.62</v>
      </c>
      <c r="G693" t="s">
        <v>241</v>
      </c>
      <c r="H693" t="s">
        <v>232</v>
      </c>
      <c r="I693">
        <v>6110</v>
      </c>
      <c r="J693">
        <v>27100</v>
      </c>
      <c r="K693">
        <v>1.2</v>
      </c>
      <c r="L693">
        <v>1</v>
      </c>
      <c r="M693">
        <v>1.2</v>
      </c>
      <c r="N693" s="36">
        <v>0.50783440563827698</v>
      </c>
      <c r="O693" s="36">
        <v>18.452797591686199</v>
      </c>
      <c r="P693" s="36">
        <v>0.15951408201362899</v>
      </c>
      <c r="Q693" s="36">
        <v>34613.396148681597</v>
      </c>
      <c r="R693" s="37">
        <v>0</v>
      </c>
      <c r="S693" s="36">
        <v>34613.396148681597</v>
      </c>
      <c r="T693" s="36">
        <f t="shared" si="50"/>
        <v>1486.3297384221091</v>
      </c>
      <c r="U693" s="36">
        <f t="shared" si="53"/>
        <v>1250.1770368367399</v>
      </c>
      <c r="V693" s="36">
        <f t="shared" si="51"/>
        <v>5.1873979470832152</v>
      </c>
      <c r="W693" s="36">
        <f t="shared" si="52"/>
        <v>173066.98074340797</v>
      </c>
      <c r="X693" s="36">
        <f t="shared" si="54"/>
        <v>175808.67491661391</v>
      </c>
      <c r="Y693" t="s">
        <v>2631</v>
      </c>
    </row>
    <row r="694" spans="1:25" ht="14.4" x14ac:dyDescent="0.3">
      <c r="A694">
        <v>2019</v>
      </c>
      <c r="B694">
        <v>6888</v>
      </c>
      <c r="C694" t="s">
        <v>699</v>
      </c>
      <c r="D694" t="s">
        <v>334</v>
      </c>
      <c r="E694" t="s">
        <v>265</v>
      </c>
      <c r="F694">
        <v>452.13499999999999</v>
      </c>
      <c r="G694" t="s">
        <v>241</v>
      </c>
      <c r="H694" t="s">
        <v>232</v>
      </c>
      <c r="I694">
        <v>6110</v>
      </c>
      <c r="J694">
        <v>27100</v>
      </c>
      <c r="K694">
        <v>1.2</v>
      </c>
      <c r="L694">
        <v>1</v>
      </c>
      <c r="M694">
        <v>1.2</v>
      </c>
      <c r="N694" s="36">
        <v>0.36503650806844201</v>
      </c>
      <c r="O694" s="36">
        <v>15.433889389038001</v>
      </c>
      <c r="P694" s="36">
        <v>0.114879835629835</v>
      </c>
      <c r="Q694" s="36">
        <v>25125.867004394499</v>
      </c>
      <c r="R694" s="37">
        <v>0</v>
      </c>
      <c r="S694" s="36">
        <v>25125.867004394499</v>
      </c>
      <c r="T694" s="36">
        <f t="shared" si="50"/>
        <v>1068.3888518147162</v>
      </c>
      <c r="U694" s="36">
        <f t="shared" si="53"/>
        <v>1045.6460061073246</v>
      </c>
      <c r="V694" s="36">
        <f t="shared" si="51"/>
        <v>3.7358922546822346</v>
      </c>
      <c r="W694" s="36">
        <f t="shared" si="52"/>
        <v>125629.3350219725</v>
      </c>
      <c r="X694" s="36">
        <f t="shared" si="54"/>
        <v>127747.10577214923</v>
      </c>
      <c r="Y694" t="s">
        <v>2631</v>
      </c>
    </row>
    <row r="695" spans="1:25" ht="14.4" x14ac:dyDescent="0.3">
      <c r="A695">
        <v>2019</v>
      </c>
      <c r="B695">
        <v>6940</v>
      </c>
      <c r="C695" t="s">
        <v>711</v>
      </c>
      <c r="D695" t="s">
        <v>338</v>
      </c>
      <c r="E695" t="s">
        <v>230</v>
      </c>
      <c r="F695">
        <v>57.021000000000001</v>
      </c>
      <c r="G695" t="s">
        <v>337</v>
      </c>
      <c r="H695" t="s">
        <v>259</v>
      </c>
      <c r="I695">
        <v>7408</v>
      </c>
      <c r="J695">
        <v>19005</v>
      </c>
      <c r="K695">
        <v>1</v>
      </c>
      <c r="L695">
        <v>1</v>
      </c>
      <c r="M695">
        <v>1</v>
      </c>
      <c r="N695" s="36">
        <v>11.1862769088</v>
      </c>
      <c r="O695" s="36">
        <v>59.118749999999999</v>
      </c>
      <c r="P695" s="36">
        <v>3.153</v>
      </c>
      <c r="Q695" s="36">
        <v>81189</v>
      </c>
      <c r="R695" s="37">
        <v>1</v>
      </c>
      <c r="S695" s="36">
        <v>0</v>
      </c>
      <c r="T695" s="36">
        <f t="shared" si="50"/>
        <v>19133.567338656962</v>
      </c>
      <c r="U695" s="36">
        <f t="shared" si="53"/>
        <v>2808.8796093750002</v>
      </c>
      <c r="V695" s="36">
        <f t="shared" si="51"/>
        <v>59.922764999999998</v>
      </c>
      <c r="W695" s="36">
        <f t="shared" si="52"/>
        <v>0</v>
      </c>
      <c r="X695" s="36">
        <f t="shared" si="54"/>
        <v>22002.36971303196</v>
      </c>
      <c r="Y695" t="s">
        <v>1088</v>
      </c>
    </row>
    <row r="696" spans="1:25" ht="14.4" x14ac:dyDescent="0.3">
      <c r="A696">
        <v>2019</v>
      </c>
      <c r="B696">
        <v>6940</v>
      </c>
      <c r="C696" t="s">
        <v>711</v>
      </c>
      <c r="D696" t="s">
        <v>339</v>
      </c>
      <c r="E696" t="s">
        <v>230</v>
      </c>
      <c r="F696">
        <v>39.558999999999997</v>
      </c>
      <c r="G696" t="s">
        <v>337</v>
      </c>
      <c r="H696" t="s">
        <v>259</v>
      </c>
      <c r="I696">
        <v>7408</v>
      </c>
      <c r="J696">
        <v>19005</v>
      </c>
      <c r="K696">
        <v>1</v>
      </c>
      <c r="L696">
        <v>1</v>
      </c>
      <c r="M696">
        <v>1</v>
      </c>
      <c r="N696" s="36">
        <v>1.2579735167999999</v>
      </c>
      <c r="O696" s="36">
        <v>41.382750000000001</v>
      </c>
      <c r="P696" s="36">
        <v>2.2070799999999999</v>
      </c>
      <c r="Q696" s="36">
        <v>56832</v>
      </c>
      <c r="R696" s="37">
        <v>1</v>
      </c>
      <c r="S696" s="36">
        <v>0</v>
      </c>
      <c r="T696" s="36">
        <f t="shared" si="50"/>
        <v>2151.7008018105598</v>
      </c>
      <c r="U696" s="36">
        <f t="shared" si="53"/>
        <v>1966.1979093750001</v>
      </c>
      <c r="V696" s="36">
        <f t="shared" si="51"/>
        <v>41.945555399999996</v>
      </c>
      <c r="W696" s="36">
        <f t="shared" si="52"/>
        <v>0</v>
      </c>
      <c r="X696" s="36">
        <f t="shared" si="54"/>
        <v>4159.84426658556</v>
      </c>
      <c r="Y696" t="s">
        <v>1088</v>
      </c>
    </row>
    <row r="697" spans="1:25" ht="14.4" x14ac:dyDescent="0.3">
      <c r="A697">
        <v>2019</v>
      </c>
      <c r="B697">
        <v>6940</v>
      </c>
      <c r="C697" t="s">
        <v>711</v>
      </c>
      <c r="D697" t="s">
        <v>340</v>
      </c>
      <c r="E697" t="s">
        <v>230</v>
      </c>
      <c r="F697">
        <v>39.558999999999997</v>
      </c>
      <c r="G697" t="s">
        <v>337</v>
      </c>
      <c r="H697" t="s">
        <v>259</v>
      </c>
      <c r="I697">
        <v>7408</v>
      </c>
      <c r="J697">
        <v>19005</v>
      </c>
      <c r="K697">
        <v>1</v>
      </c>
      <c r="L697">
        <v>1</v>
      </c>
      <c r="M697">
        <v>1</v>
      </c>
      <c r="N697" s="36">
        <v>1.2579735167999999</v>
      </c>
      <c r="O697" s="36">
        <v>41.382750000000001</v>
      </c>
      <c r="P697" s="36">
        <v>2.2070799999999999</v>
      </c>
      <c r="Q697" s="36">
        <v>56832</v>
      </c>
      <c r="R697" s="37">
        <v>1</v>
      </c>
      <c r="S697" s="36">
        <v>0</v>
      </c>
      <c r="T697" s="36">
        <f t="shared" si="50"/>
        <v>2151.7008018105598</v>
      </c>
      <c r="U697" s="36">
        <f t="shared" si="53"/>
        <v>1966.1979093750001</v>
      </c>
      <c r="V697" s="36">
        <f t="shared" si="51"/>
        <v>41.945555399999996</v>
      </c>
      <c r="W697" s="36">
        <f t="shared" si="52"/>
        <v>0</v>
      </c>
      <c r="X697" s="36">
        <f t="shared" si="54"/>
        <v>4159.84426658556</v>
      </c>
      <c r="Y697" t="s">
        <v>1088</v>
      </c>
    </row>
    <row r="698" spans="1:25" ht="14.4" x14ac:dyDescent="0.3">
      <c r="A698">
        <v>2019</v>
      </c>
      <c r="B698">
        <v>6940</v>
      </c>
      <c r="C698" t="s">
        <v>711</v>
      </c>
      <c r="D698" t="s">
        <v>336</v>
      </c>
      <c r="E698" t="s">
        <v>230</v>
      </c>
      <c r="F698">
        <v>30.14</v>
      </c>
      <c r="G698" t="s">
        <v>337</v>
      </c>
      <c r="H698" t="s">
        <v>259</v>
      </c>
      <c r="I698">
        <v>7408</v>
      </c>
      <c r="J698">
        <v>19005</v>
      </c>
      <c r="K698">
        <v>1</v>
      </c>
      <c r="L698">
        <v>1</v>
      </c>
      <c r="M698">
        <v>1</v>
      </c>
      <c r="N698" s="36">
        <v>11.1862769088</v>
      </c>
      <c r="O698" s="36">
        <v>59.118749999999999</v>
      </c>
      <c r="P698" s="36">
        <v>3.153</v>
      </c>
      <c r="Q698" s="36">
        <v>81189</v>
      </c>
      <c r="R698" s="37">
        <v>1</v>
      </c>
      <c r="S698" s="36">
        <v>0</v>
      </c>
      <c r="T698" s="36">
        <f t="shared" si="50"/>
        <v>19133.567338656962</v>
      </c>
      <c r="U698" s="36">
        <f t="shared" si="53"/>
        <v>2808.8796093750002</v>
      </c>
      <c r="V698" s="36">
        <f t="shared" si="51"/>
        <v>59.922764999999998</v>
      </c>
      <c r="W698" s="36">
        <f t="shared" si="52"/>
        <v>0</v>
      </c>
      <c r="X698" s="36">
        <f t="shared" si="54"/>
        <v>22002.36971303196</v>
      </c>
      <c r="Y698" t="s">
        <v>1088</v>
      </c>
    </row>
    <row r="699" spans="1:25" ht="14.4" x14ac:dyDescent="0.3">
      <c r="A699">
        <v>2019</v>
      </c>
      <c r="B699">
        <v>7047</v>
      </c>
      <c r="C699" t="s">
        <v>734</v>
      </c>
      <c r="D699" t="s">
        <v>346</v>
      </c>
      <c r="E699" t="s">
        <v>258</v>
      </c>
      <c r="F699">
        <v>4.75</v>
      </c>
      <c r="G699" t="s">
        <v>283</v>
      </c>
      <c r="H699" t="s">
        <v>343</v>
      </c>
      <c r="I699">
        <v>8106</v>
      </c>
      <c r="J699">
        <v>45791</v>
      </c>
      <c r="K699">
        <v>1.2</v>
      </c>
      <c r="L699">
        <v>1</v>
      </c>
      <c r="M699">
        <v>1</v>
      </c>
      <c r="N699" s="36">
        <v>0.21388769999999999</v>
      </c>
      <c r="O699" s="36">
        <v>0.79882920000000002</v>
      </c>
      <c r="P699" s="36">
        <v>2.7935387999999999</v>
      </c>
      <c r="Q699" s="36">
        <v>365.14530000000002</v>
      </c>
      <c r="R699" s="37">
        <v>0</v>
      </c>
      <c r="S699" s="36">
        <v>365.14530000000002</v>
      </c>
      <c r="T699" s="36">
        <f t="shared" si="50"/>
        <v>1057.7662204356</v>
      </c>
      <c r="U699" s="36">
        <f t="shared" si="53"/>
        <v>91.447969743000016</v>
      </c>
      <c r="V699" s="36">
        <f t="shared" si="51"/>
        <v>127.9189351908</v>
      </c>
      <c r="W699" s="36">
        <f t="shared" si="52"/>
        <v>1825.7265000000002</v>
      </c>
      <c r="X699" s="36">
        <f t="shared" si="54"/>
        <v>3102.8596253694004</v>
      </c>
      <c r="Y699" t="s">
        <v>2633</v>
      </c>
    </row>
    <row r="700" spans="1:25" ht="14.4" x14ac:dyDescent="0.3">
      <c r="A700">
        <v>2019</v>
      </c>
      <c r="B700">
        <v>7047</v>
      </c>
      <c r="C700" t="s">
        <v>734</v>
      </c>
      <c r="D700" t="s">
        <v>342</v>
      </c>
      <c r="E700" t="s">
        <v>258</v>
      </c>
      <c r="F700">
        <v>22.667999999999999</v>
      </c>
      <c r="G700" t="s">
        <v>283</v>
      </c>
      <c r="H700" t="s">
        <v>343</v>
      </c>
      <c r="I700">
        <v>8106</v>
      </c>
      <c r="J700">
        <v>45791</v>
      </c>
      <c r="K700">
        <v>1.2</v>
      </c>
      <c r="L700">
        <v>1</v>
      </c>
      <c r="M700">
        <v>1</v>
      </c>
      <c r="N700" s="36">
        <v>3.8810617299999999</v>
      </c>
      <c r="O700" s="36">
        <v>14.49501508</v>
      </c>
      <c r="P700" s="36">
        <v>50.68966812</v>
      </c>
      <c r="Q700" s="36">
        <v>6625.6799699999901</v>
      </c>
      <c r="R700" s="37">
        <v>0</v>
      </c>
      <c r="S700" s="36">
        <v>6625.6799699999901</v>
      </c>
      <c r="T700" s="36">
        <f t="shared" si="50"/>
        <v>19193.51134927044</v>
      </c>
      <c r="U700" s="36">
        <f t="shared" si="53"/>
        <v>1659.3530888207003</v>
      </c>
      <c r="V700" s="36">
        <f t="shared" si="51"/>
        <v>2321.1305928829202</v>
      </c>
      <c r="W700" s="36">
        <f t="shared" si="52"/>
        <v>33128.399849999951</v>
      </c>
      <c r="X700" s="36">
        <f t="shared" si="54"/>
        <v>56302.39488097401</v>
      </c>
      <c r="Y700" t="s">
        <v>2633</v>
      </c>
    </row>
    <row r="701" spans="1:25" ht="14.4" x14ac:dyDescent="0.3">
      <c r="A701">
        <v>2019</v>
      </c>
      <c r="B701">
        <v>7047</v>
      </c>
      <c r="C701" t="s">
        <v>734</v>
      </c>
      <c r="D701" t="s">
        <v>345</v>
      </c>
      <c r="E701" t="s">
        <v>258</v>
      </c>
      <c r="F701">
        <v>10.089</v>
      </c>
      <c r="G701" t="s">
        <v>283</v>
      </c>
      <c r="H701" t="s">
        <v>343</v>
      </c>
      <c r="I701">
        <v>8106</v>
      </c>
      <c r="J701">
        <v>45791</v>
      </c>
      <c r="K701">
        <v>1.2</v>
      </c>
      <c r="L701">
        <v>1</v>
      </c>
      <c r="M701">
        <v>1</v>
      </c>
      <c r="N701" s="36">
        <v>1.33525691</v>
      </c>
      <c r="O701" s="36">
        <v>4.98692636</v>
      </c>
      <c r="P701" s="36">
        <v>17.439488040000001</v>
      </c>
      <c r="Q701" s="36">
        <v>2279.5269899999998</v>
      </c>
      <c r="R701" s="37">
        <v>0</v>
      </c>
      <c r="S701" s="36">
        <v>2279.5269899999998</v>
      </c>
      <c r="T701" s="36">
        <f t="shared" si="50"/>
        <v>6603.4169099074797</v>
      </c>
      <c r="U701" s="36">
        <f t="shared" si="53"/>
        <v>570.89086237690015</v>
      </c>
      <c r="V701" s="36">
        <f t="shared" si="51"/>
        <v>798.57159683964005</v>
      </c>
      <c r="W701" s="36">
        <f t="shared" si="52"/>
        <v>11397.63495</v>
      </c>
      <c r="X701" s="36">
        <f t="shared" si="54"/>
        <v>19370.51431912402</v>
      </c>
      <c r="Y701" t="s">
        <v>2633</v>
      </c>
    </row>
    <row r="702" spans="1:25" ht="14.4" x14ac:dyDescent="0.3">
      <c r="A702">
        <v>2019</v>
      </c>
      <c r="B702">
        <v>7047</v>
      </c>
      <c r="C702" t="s">
        <v>734</v>
      </c>
      <c r="D702" t="s">
        <v>344</v>
      </c>
      <c r="E702" t="s">
        <v>258</v>
      </c>
      <c r="F702">
        <v>19</v>
      </c>
      <c r="G702" t="s">
        <v>283</v>
      </c>
      <c r="H702" t="s">
        <v>343</v>
      </c>
      <c r="I702">
        <v>8106</v>
      </c>
      <c r="J702">
        <v>45791</v>
      </c>
      <c r="K702">
        <v>1.2</v>
      </c>
      <c r="L702">
        <v>1</v>
      </c>
      <c r="M702">
        <v>1</v>
      </c>
      <c r="N702" s="36">
        <v>1.8903277999999999</v>
      </c>
      <c r="O702" s="36">
        <v>7.0600088000000003</v>
      </c>
      <c r="P702" s="36">
        <v>24.6891432</v>
      </c>
      <c r="Q702" s="36">
        <v>3227.1342</v>
      </c>
      <c r="R702" s="37">
        <v>0</v>
      </c>
      <c r="S702" s="36">
        <v>3227.1342</v>
      </c>
      <c r="T702" s="36">
        <f t="shared" si="50"/>
        <v>9348.4800312983989</v>
      </c>
      <c r="U702" s="36">
        <f t="shared" si="53"/>
        <v>808.21215740200023</v>
      </c>
      <c r="V702" s="36">
        <f t="shared" si="51"/>
        <v>1130.5405562712001</v>
      </c>
      <c r="W702" s="36">
        <f t="shared" si="52"/>
        <v>16135.671</v>
      </c>
      <c r="X702" s="36">
        <f t="shared" si="54"/>
        <v>27422.903744971598</v>
      </c>
      <c r="Y702" t="s">
        <v>2633</v>
      </c>
    </row>
    <row r="703" spans="1:25" ht="14.4" x14ac:dyDescent="0.3">
      <c r="A703">
        <v>2019</v>
      </c>
      <c r="B703">
        <v>9778</v>
      </c>
      <c r="C703" t="s">
        <v>722</v>
      </c>
      <c r="D703" t="s">
        <v>348</v>
      </c>
      <c r="E703" t="s">
        <v>265</v>
      </c>
      <c r="F703">
        <v>464.43900000000002</v>
      </c>
      <c r="G703" t="s">
        <v>241</v>
      </c>
      <c r="H703" t="s">
        <v>349</v>
      </c>
      <c r="I703">
        <v>13128</v>
      </c>
      <c r="J703">
        <v>158717</v>
      </c>
      <c r="K703">
        <v>1.2</v>
      </c>
      <c r="L703">
        <v>1.1000000000000001</v>
      </c>
      <c r="M703">
        <v>1</v>
      </c>
      <c r="N703" s="36">
        <v>48.103557586669901</v>
      </c>
      <c r="O703" s="36">
        <v>377.93622207641602</v>
      </c>
      <c r="P703" s="36">
        <v>3.33542656898498</v>
      </c>
      <c r="Q703" s="36">
        <v>767559.546875</v>
      </c>
      <c r="R703" s="37">
        <v>0</v>
      </c>
      <c r="S703" s="36">
        <v>767559.546875</v>
      </c>
      <c r="T703" s="36">
        <f t="shared" si="50"/>
        <v>824564.05374421668</v>
      </c>
      <c r="U703" s="36">
        <f t="shared" si="53"/>
        <v>164958.48423808196</v>
      </c>
      <c r="V703" s="36">
        <f t="shared" si="51"/>
        <v>529.38889874958909</v>
      </c>
      <c r="W703" s="36">
        <f t="shared" si="52"/>
        <v>3837797.734375</v>
      </c>
      <c r="X703" s="36">
        <f t="shared" si="54"/>
        <v>4827849.6612560479</v>
      </c>
      <c r="Y703" t="s">
        <v>2634</v>
      </c>
    </row>
    <row r="704" spans="1:25" ht="14.4" x14ac:dyDescent="0.3">
      <c r="A704">
        <v>2019</v>
      </c>
      <c r="B704">
        <v>9778</v>
      </c>
      <c r="C704" t="s">
        <v>722</v>
      </c>
      <c r="D704" t="s">
        <v>350</v>
      </c>
      <c r="E704" t="s">
        <v>258</v>
      </c>
      <c r="F704">
        <v>207.26400000000001</v>
      </c>
      <c r="G704" t="s">
        <v>241</v>
      </c>
      <c r="H704" t="s">
        <v>349</v>
      </c>
      <c r="I704">
        <v>13128</v>
      </c>
      <c r="J704">
        <v>158717</v>
      </c>
      <c r="K704">
        <v>1.2</v>
      </c>
      <c r="L704">
        <v>1.1000000000000001</v>
      </c>
      <c r="M704">
        <v>1</v>
      </c>
      <c r="N704" s="36">
        <v>0</v>
      </c>
      <c r="O704" s="36">
        <v>0</v>
      </c>
      <c r="P704" s="36">
        <v>0</v>
      </c>
      <c r="Q704" s="36">
        <v>0</v>
      </c>
      <c r="R704" s="37">
        <v>0</v>
      </c>
      <c r="S704" s="36">
        <v>0</v>
      </c>
      <c r="T704" s="36">
        <f t="shared" si="50"/>
        <v>0</v>
      </c>
      <c r="U704" s="36">
        <f t="shared" si="53"/>
        <v>0</v>
      </c>
      <c r="V704" s="36">
        <f t="shared" si="51"/>
        <v>0</v>
      </c>
      <c r="W704" s="36">
        <f t="shared" si="52"/>
        <v>0</v>
      </c>
      <c r="X704" s="36">
        <f t="shared" si="54"/>
        <v>0</v>
      </c>
      <c r="Y704" t="s">
        <v>2634</v>
      </c>
    </row>
    <row r="705" spans="1:25" ht="14.4" x14ac:dyDescent="0.3">
      <c r="A705">
        <v>2019</v>
      </c>
      <c r="B705">
        <v>9778</v>
      </c>
      <c r="C705" t="s">
        <v>722</v>
      </c>
      <c r="D705" t="s">
        <v>351</v>
      </c>
      <c r="E705" t="s">
        <v>258</v>
      </c>
      <c r="F705">
        <v>207.26400000000001</v>
      </c>
      <c r="G705" t="s">
        <v>241</v>
      </c>
      <c r="H705" t="s">
        <v>349</v>
      </c>
      <c r="I705">
        <v>13128</v>
      </c>
      <c r="J705">
        <v>158717</v>
      </c>
      <c r="K705">
        <v>1.2</v>
      </c>
      <c r="L705">
        <v>1.1000000000000001</v>
      </c>
      <c r="M705">
        <v>1</v>
      </c>
      <c r="N705" s="36">
        <v>0</v>
      </c>
      <c r="O705" s="36">
        <v>0</v>
      </c>
      <c r="P705" s="36">
        <v>0</v>
      </c>
      <c r="Q705" s="36">
        <v>0</v>
      </c>
      <c r="R705" s="37">
        <v>0</v>
      </c>
      <c r="S705" s="36">
        <v>0</v>
      </c>
      <c r="T705" s="36">
        <f t="shared" si="50"/>
        <v>0</v>
      </c>
      <c r="U705" s="36">
        <f t="shared" si="53"/>
        <v>0</v>
      </c>
      <c r="V705" s="36">
        <f t="shared" si="51"/>
        <v>0</v>
      </c>
      <c r="W705" s="36">
        <f t="shared" si="52"/>
        <v>0</v>
      </c>
      <c r="X705" s="36">
        <f t="shared" si="54"/>
        <v>0</v>
      </c>
      <c r="Y705" t="s">
        <v>2634</v>
      </c>
    </row>
    <row r="706" spans="1:25" ht="14.4" x14ac:dyDescent="0.3">
      <c r="A706">
        <v>2019</v>
      </c>
      <c r="B706">
        <v>9898</v>
      </c>
      <c r="C706" t="s">
        <v>352</v>
      </c>
      <c r="D706" t="s">
        <v>353</v>
      </c>
      <c r="E706" t="s">
        <v>265</v>
      </c>
      <c r="F706">
        <v>15.916</v>
      </c>
      <c r="G706" t="s">
        <v>231</v>
      </c>
      <c r="H706" t="s">
        <v>354</v>
      </c>
      <c r="I706">
        <v>13601</v>
      </c>
      <c r="J706">
        <v>80489</v>
      </c>
      <c r="K706">
        <v>1.2</v>
      </c>
      <c r="L706">
        <v>1.1000000000000001</v>
      </c>
      <c r="M706">
        <v>1</v>
      </c>
      <c r="N706" s="36">
        <v>0.12580119946400001</v>
      </c>
      <c r="O706" s="36">
        <v>0.82764220243199904</v>
      </c>
      <c r="P706" s="36">
        <v>9.9316940319999908E-3</v>
      </c>
      <c r="Q706" s="36">
        <v>2077.5370029293199</v>
      </c>
      <c r="R706" s="37">
        <v>0</v>
      </c>
      <c r="S706" s="36">
        <v>2077.5370029293199</v>
      </c>
      <c r="T706" s="36">
        <f t="shared" si="50"/>
        <v>1093.5661763150529</v>
      </c>
      <c r="U706" s="36">
        <f t="shared" si="53"/>
        <v>183.19425638676026</v>
      </c>
      <c r="V706" s="36">
        <f t="shared" si="51"/>
        <v>0.79939212094164736</v>
      </c>
      <c r="W706" s="36">
        <f t="shared" si="52"/>
        <v>10387.685014646599</v>
      </c>
      <c r="X706" s="36">
        <f t="shared" si="54"/>
        <v>11665.244839469353</v>
      </c>
      <c r="Y706" t="s">
        <v>2634</v>
      </c>
    </row>
    <row r="707" spans="1:25" ht="14.4" x14ac:dyDescent="0.3">
      <c r="A707">
        <v>2019</v>
      </c>
      <c r="B707">
        <v>9898</v>
      </c>
      <c r="C707" t="s">
        <v>352</v>
      </c>
      <c r="D707" t="s">
        <v>355</v>
      </c>
      <c r="E707" t="s">
        <v>265</v>
      </c>
      <c r="F707">
        <v>42.328000000000003</v>
      </c>
      <c r="G707" t="s">
        <v>231</v>
      </c>
      <c r="H707" t="s">
        <v>354</v>
      </c>
      <c r="I707">
        <v>13601</v>
      </c>
      <c r="J707">
        <v>80489</v>
      </c>
      <c r="K707">
        <v>1.2</v>
      </c>
      <c r="L707">
        <v>1.1000000000000001</v>
      </c>
      <c r="M707">
        <v>1</v>
      </c>
      <c r="N707" s="36">
        <v>1.0987241312039999</v>
      </c>
      <c r="O707" s="36">
        <v>185.04819232218</v>
      </c>
      <c r="P707" s="36">
        <v>1.966136661942</v>
      </c>
      <c r="Q707" s="36">
        <v>71155.905117907998</v>
      </c>
      <c r="R707" s="37">
        <v>0</v>
      </c>
      <c r="S707" s="36">
        <v>71155.905117907998</v>
      </c>
      <c r="T707" s="36">
        <f t="shared" ref="T707:T770" si="55">0.1*$K707*$J707*$T$1*$N707</f>
        <v>9551.002312419705</v>
      </c>
      <c r="U707" s="36">
        <f t="shared" si="53"/>
        <v>40959.445867504859</v>
      </c>
      <c r="V707" s="36">
        <f t="shared" ref="V707:V770" si="56">0.1*$M707*$J707*$V$1*$P707</f>
        <v>158.25237378304965</v>
      </c>
      <c r="W707" s="36">
        <f t="shared" ref="W707:W770" si="57">+S707*$W$1</f>
        <v>355779.52558954002</v>
      </c>
      <c r="X707" s="36">
        <f t="shared" si="54"/>
        <v>406448.22614324762</v>
      </c>
      <c r="Y707" t="s">
        <v>2634</v>
      </c>
    </row>
    <row r="708" spans="1:25" ht="14.4" x14ac:dyDescent="0.3">
      <c r="A708">
        <v>2019</v>
      </c>
      <c r="B708">
        <v>11626</v>
      </c>
      <c r="C708" t="s">
        <v>705</v>
      </c>
      <c r="D708" t="s">
        <v>360</v>
      </c>
      <c r="E708" t="s">
        <v>265</v>
      </c>
      <c r="F708">
        <v>14.316000000000001</v>
      </c>
      <c r="G708" t="s">
        <v>358</v>
      </c>
      <c r="H708" t="s">
        <v>359</v>
      </c>
      <c r="I708">
        <v>13125</v>
      </c>
      <c r="J708">
        <v>243112</v>
      </c>
      <c r="K708">
        <v>1.2</v>
      </c>
      <c r="L708">
        <v>1.1000000000000001</v>
      </c>
      <c r="M708">
        <v>1</v>
      </c>
      <c r="N708" s="36">
        <v>0.10930014</v>
      </c>
      <c r="O708" s="36">
        <v>1.4530489199999901</v>
      </c>
      <c r="P708" s="36">
        <v>0.18002375999999901</v>
      </c>
      <c r="Q708" s="36">
        <v>1729.5139799999899</v>
      </c>
      <c r="R708" s="37">
        <v>0</v>
      </c>
      <c r="S708" s="36">
        <v>1729.5139799999899</v>
      </c>
      <c r="T708" s="36">
        <f t="shared" si="55"/>
        <v>2869.7949686534398</v>
      </c>
      <c r="U708" s="36">
        <f t="shared" ref="U708:U771" si="58">0.1*$L708*$J708*$U$1*$O708</f>
        <v>971.44747985735353</v>
      </c>
      <c r="V708" s="36">
        <f t="shared" si="56"/>
        <v>43.765936341119762</v>
      </c>
      <c r="W708" s="36">
        <f t="shared" si="57"/>
        <v>8647.5698999999495</v>
      </c>
      <c r="X708" s="36">
        <f t="shared" ref="X708:X771" si="59">SUM(T708:W708)</f>
        <v>12532.578284851863</v>
      </c>
      <c r="Y708" t="s">
        <v>2634</v>
      </c>
    </row>
    <row r="709" spans="1:25" ht="14.4" x14ac:dyDescent="0.3">
      <c r="A709">
        <v>2019</v>
      </c>
      <c r="B709">
        <v>11626</v>
      </c>
      <c r="C709" t="s">
        <v>705</v>
      </c>
      <c r="D709" t="s">
        <v>357</v>
      </c>
      <c r="E709" t="s">
        <v>265</v>
      </c>
      <c r="F709">
        <v>22.806000000000001</v>
      </c>
      <c r="G709" t="s">
        <v>358</v>
      </c>
      <c r="H709" t="s">
        <v>359</v>
      </c>
      <c r="I709">
        <v>13125</v>
      </c>
      <c r="J709">
        <v>243112</v>
      </c>
      <c r="K709">
        <v>1.2</v>
      </c>
      <c r="L709">
        <v>1.1000000000000001</v>
      </c>
      <c r="M709">
        <v>1</v>
      </c>
      <c r="N709" s="36">
        <v>0.35705988</v>
      </c>
      <c r="O709" s="36">
        <v>4.6684769099999901</v>
      </c>
      <c r="P709" s="36">
        <v>0.87243800000000005</v>
      </c>
      <c r="Q709" s="36">
        <v>5537.7484899999999</v>
      </c>
      <c r="R709" s="37">
        <v>0</v>
      </c>
      <c r="S709" s="36">
        <v>5537.7484899999999</v>
      </c>
      <c r="T709" s="36">
        <f t="shared" si="55"/>
        <v>9374.9984870284788</v>
      </c>
      <c r="U709" s="36">
        <f t="shared" si="58"/>
        <v>3121.1475859957741</v>
      </c>
      <c r="V709" s="36">
        <f t="shared" si="56"/>
        <v>212.10014705600003</v>
      </c>
      <c r="W709" s="36">
        <f t="shared" si="57"/>
        <v>27688.742449999998</v>
      </c>
      <c r="X709" s="36">
        <f t="shared" si="59"/>
        <v>40396.988670080253</v>
      </c>
      <c r="Y709" t="s">
        <v>2634</v>
      </c>
    </row>
    <row r="710" spans="1:25" ht="14.4" x14ac:dyDescent="0.3">
      <c r="A710">
        <v>2019</v>
      </c>
      <c r="B710">
        <v>11626</v>
      </c>
      <c r="C710" t="s">
        <v>705</v>
      </c>
      <c r="D710" t="s">
        <v>755</v>
      </c>
      <c r="E710" t="s">
        <v>265</v>
      </c>
      <c r="F710">
        <v>19.242999999999999</v>
      </c>
      <c r="G710" t="s">
        <v>358</v>
      </c>
      <c r="H710" t="s">
        <v>359</v>
      </c>
      <c r="I710">
        <v>13125</v>
      </c>
      <c r="J710">
        <v>243112</v>
      </c>
      <c r="K710">
        <v>1.2</v>
      </c>
      <c r="L710">
        <v>1.1000000000000001</v>
      </c>
      <c r="M710">
        <v>1</v>
      </c>
      <c r="N710" s="36">
        <v>0.39076539999999998</v>
      </c>
      <c r="O710" s="36">
        <v>5.1948812000000002</v>
      </c>
      <c r="P710" s="36">
        <v>0.64361360000000001</v>
      </c>
      <c r="Q710" s="36">
        <v>6183.2878000000001</v>
      </c>
      <c r="R710" s="37">
        <v>0</v>
      </c>
      <c r="S710" s="36">
        <v>6183.2878000000001</v>
      </c>
      <c r="T710" s="36">
        <f t="shared" si="55"/>
        <v>10259.973855878399</v>
      </c>
      <c r="U710" s="36">
        <f t="shared" si="58"/>
        <v>3473.0793853096006</v>
      </c>
      <c r="V710" s="36">
        <f t="shared" si="56"/>
        <v>156.47018952320002</v>
      </c>
      <c r="W710" s="36">
        <f t="shared" si="57"/>
        <v>30916.438999999998</v>
      </c>
      <c r="X710" s="36">
        <f t="shared" si="59"/>
        <v>44805.962430711195</v>
      </c>
      <c r="Y710" t="s">
        <v>2634</v>
      </c>
    </row>
    <row r="711" spans="1:25" ht="14.4" x14ac:dyDescent="0.3">
      <c r="A711">
        <v>2019</v>
      </c>
      <c r="B711">
        <v>28770</v>
      </c>
      <c r="C711" t="s">
        <v>700</v>
      </c>
      <c r="D711" t="s">
        <v>365</v>
      </c>
      <c r="E711" t="s">
        <v>258</v>
      </c>
      <c r="F711">
        <v>17.634</v>
      </c>
      <c r="G711" t="s">
        <v>241</v>
      </c>
      <c r="H711" t="s">
        <v>364</v>
      </c>
      <c r="I711">
        <v>5501</v>
      </c>
      <c r="J711">
        <v>96310</v>
      </c>
      <c r="K711">
        <v>1.2</v>
      </c>
      <c r="L711">
        <v>1</v>
      </c>
      <c r="M711">
        <v>1</v>
      </c>
      <c r="N711" s="36">
        <v>2.4629600000000001E-2</v>
      </c>
      <c r="O711" s="36">
        <v>0.32742880000000002</v>
      </c>
      <c r="P711" s="36">
        <v>4.0566400000000002E-2</v>
      </c>
      <c r="Q711" s="36">
        <v>389.72719999999998</v>
      </c>
      <c r="R711" s="37">
        <v>0</v>
      </c>
      <c r="S711" s="36">
        <v>389.72719999999998</v>
      </c>
      <c r="T711" s="36">
        <f t="shared" si="55"/>
        <v>256.18429180800001</v>
      </c>
      <c r="U711" s="36">
        <f t="shared" si="58"/>
        <v>78.836669320000013</v>
      </c>
      <c r="V711" s="36">
        <f t="shared" si="56"/>
        <v>3.9069499840000002</v>
      </c>
      <c r="W711" s="36">
        <f t="shared" si="57"/>
        <v>1948.636</v>
      </c>
      <c r="X711" s="36">
        <f t="shared" si="59"/>
        <v>2287.5639111119999</v>
      </c>
      <c r="Y711" t="s">
        <v>61</v>
      </c>
    </row>
    <row r="712" spans="1:25" ht="14.4" x14ac:dyDescent="0.3">
      <c r="A712">
        <v>2019</v>
      </c>
      <c r="B712">
        <v>28770</v>
      </c>
      <c r="C712" t="s">
        <v>700</v>
      </c>
      <c r="D712" t="s">
        <v>363</v>
      </c>
      <c r="E712" t="s">
        <v>265</v>
      </c>
      <c r="F712">
        <v>353.08199999999999</v>
      </c>
      <c r="G712" t="s">
        <v>241</v>
      </c>
      <c r="H712" t="s">
        <v>364</v>
      </c>
      <c r="I712">
        <v>5501</v>
      </c>
      <c r="J712">
        <v>96310</v>
      </c>
      <c r="K712">
        <v>1.2</v>
      </c>
      <c r="L712">
        <v>1</v>
      </c>
      <c r="M712">
        <v>1</v>
      </c>
      <c r="N712" s="36">
        <v>2.3531401753425598</v>
      </c>
      <c r="O712" s="36">
        <v>269.99498558044399</v>
      </c>
      <c r="P712" s="36">
        <v>2.66374284029007</v>
      </c>
      <c r="Q712" s="36">
        <v>652645.1484375</v>
      </c>
      <c r="R712" s="37">
        <v>0</v>
      </c>
      <c r="S712" s="36">
        <v>652645.1484375</v>
      </c>
      <c r="T712" s="36">
        <f t="shared" si="55"/>
        <v>24476.140471022129</v>
      </c>
      <c r="U712" s="36">
        <f t="shared" si="58"/>
        <v>65008.042653131408</v>
      </c>
      <c r="V712" s="36">
        <f t="shared" si="56"/>
        <v>256.54507294833667</v>
      </c>
      <c r="W712" s="36">
        <f t="shared" si="57"/>
        <v>3263225.7421875</v>
      </c>
      <c r="X712" s="36">
        <f t="shared" si="59"/>
        <v>3352966.470384602</v>
      </c>
      <c r="Y712" t="s">
        <v>61</v>
      </c>
    </row>
    <row r="713" spans="1:25" ht="14.4" x14ac:dyDescent="0.3">
      <c r="A713">
        <v>2019</v>
      </c>
      <c r="B713">
        <v>28770</v>
      </c>
      <c r="C713" t="s">
        <v>700</v>
      </c>
      <c r="D713" t="s">
        <v>366</v>
      </c>
      <c r="E713" t="s">
        <v>265</v>
      </c>
      <c r="F713">
        <v>377.66300000000001</v>
      </c>
      <c r="G713" t="s">
        <v>241</v>
      </c>
      <c r="H713" t="s">
        <v>364</v>
      </c>
      <c r="I713">
        <v>5501</v>
      </c>
      <c r="J713">
        <v>96310</v>
      </c>
      <c r="K713">
        <v>1.2</v>
      </c>
      <c r="L713">
        <v>1</v>
      </c>
      <c r="M713">
        <v>1</v>
      </c>
      <c r="N713" s="36">
        <v>28.678734064102098</v>
      </c>
      <c r="O713" s="36">
        <v>360.53546905517499</v>
      </c>
      <c r="P713" s="36">
        <v>3.70040655136108</v>
      </c>
      <c r="Q713" s="36">
        <v>1094247.734375</v>
      </c>
      <c r="R713" s="37">
        <v>0</v>
      </c>
      <c r="S713" s="36">
        <v>1094247.734375</v>
      </c>
      <c r="T713" s="36">
        <f t="shared" si="55"/>
        <v>298301.27879307669</v>
      </c>
      <c r="U713" s="36">
        <f t="shared" si="58"/>
        <v>86807.92756175976</v>
      </c>
      <c r="V713" s="36">
        <f t="shared" si="56"/>
        <v>356.38615496158565</v>
      </c>
      <c r="W713" s="36">
        <f t="shared" si="57"/>
        <v>5471238.671875</v>
      </c>
      <c r="X713" s="36">
        <f t="shared" si="59"/>
        <v>5856704.2643847978</v>
      </c>
      <c r="Y713" t="s">
        <v>61</v>
      </c>
    </row>
    <row r="714" spans="1:25" ht="14.4" x14ac:dyDescent="0.3">
      <c r="A714">
        <v>2019</v>
      </c>
      <c r="B714">
        <v>28770</v>
      </c>
      <c r="C714" t="s">
        <v>700</v>
      </c>
      <c r="D714" t="s">
        <v>367</v>
      </c>
      <c r="E714" t="s">
        <v>265</v>
      </c>
      <c r="F714">
        <v>282.452</v>
      </c>
      <c r="G714" t="s">
        <v>241</v>
      </c>
      <c r="H714" t="s">
        <v>364</v>
      </c>
      <c r="I714">
        <v>5501</v>
      </c>
      <c r="J714">
        <v>96310</v>
      </c>
      <c r="K714">
        <v>1.2</v>
      </c>
      <c r="L714">
        <v>1</v>
      </c>
      <c r="M714">
        <v>1</v>
      </c>
      <c r="N714" s="36">
        <v>2.6957860914990299E-2</v>
      </c>
      <c r="O714" s="36">
        <v>1.1983373463153799</v>
      </c>
      <c r="P714" s="36">
        <v>6.6050245892256498E-2</v>
      </c>
      <c r="Q714" s="36">
        <v>1662.9883499145501</v>
      </c>
      <c r="R714" s="37">
        <v>0</v>
      </c>
      <c r="S714" s="36">
        <v>1662.9883499145501</v>
      </c>
      <c r="T714" s="36">
        <f t="shared" si="55"/>
        <v>280.40165115005328</v>
      </c>
      <c r="U714" s="36">
        <f t="shared" si="58"/>
        <v>288.52967455908561</v>
      </c>
      <c r="V714" s="36">
        <f t="shared" si="56"/>
        <v>6.3612991818832239</v>
      </c>
      <c r="W714" s="36">
        <f t="shared" si="57"/>
        <v>8314.9417495727503</v>
      </c>
      <c r="X714" s="36">
        <f t="shared" si="59"/>
        <v>8890.2343744637728</v>
      </c>
      <c r="Y714" t="s">
        <v>61</v>
      </c>
    </row>
    <row r="715" spans="1:25" ht="14.4" x14ac:dyDescent="0.3">
      <c r="A715">
        <v>2019</v>
      </c>
      <c r="B715">
        <v>64566</v>
      </c>
      <c r="C715" t="s">
        <v>721</v>
      </c>
      <c r="D715" t="s">
        <v>369</v>
      </c>
      <c r="E715" t="s">
        <v>258</v>
      </c>
      <c r="F715">
        <v>6.8259999999999996</v>
      </c>
      <c r="G715" t="s">
        <v>370</v>
      </c>
      <c r="H715" t="s">
        <v>58</v>
      </c>
      <c r="I715">
        <v>2101</v>
      </c>
      <c r="J715">
        <v>410618</v>
      </c>
      <c r="K715">
        <v>1</v>
      </c>
      <c r="L715">
        <v>1</v>
      </c>
      <c r="M715">
        <v>1</v>
      </c>
      <c r="N715" s="36">
        <v>0.91621353000000005</v>
      </c>
      <c r="O715" s="36">
        <v>8.9409803100000005</v>
      </c>
      <c r="P715" s="36">
        <v>13.2692994</v>
      </c>
      <c r="Q715" s="36">
        <v>9857.1938399999999</v>
      </c>
      <c r="R715" s="37">
        <v>0</v>
      </c>
      <c r="S715" s="36">
        <v>9857.1938399999999</v>
      </c>
      <c r="T715" s="36">
        <f t="shared" si="55"/>
        <v>33859.239053538608</v>
      </c>
      <c r="U715" s="36">
        <f t="shared" si="58"/>
        <v>9178.3186323289519</v>
      </c>
      <c r="V715" s="36">
        <f t="shared" si="56"/>
        <v>5448.6131810292009</v>
      </c>
      <c r="W715" s="36">
        <f t="shared" si="57"/>
        <v>49285.9692</v>
      </c>
      <c r="X715" s="36">
        <f t="shared" si="59"/>
        <v>97772.140066896769</v>
      </c>
      <c r="Y715" t="s">
        <v>58</v>
      </c>
    </row>
    <row r="716" spans="1:25" ht="14.4" x14ac:dyDescent="0.3">
      <c r="A716">
        <v>2019</v>
      </c>
      <c r="B716">
        <v>64566</v>
      </c>
      <c r="C716" t="s">
        <v>721</v>
      </c>
      <c r="D716" t="s">
        <v>371</v>
      </c>
      <c r="E716" t="s">
        <v>258</v>
      </c>
      <c r="F716">
        <v>6.8259999999999996</v>
      </c>
      <c r="G716" t="s">
        <v>370</v>
      </c>
      <c r="H716" t="s">
        <v>58</v>
      </c>
      <c r="I716">
        <v>2101</v>
      </c>
      <c r="J716">
        <v>410618</v>
      </c>
      <c r="K716">
        <v>1</v>
      </c>
      <c r="L716">
        <v>1</v>
      </c>
      <c r="M716">
        <v>1</v>
      </c>
      <c r="N716" s="36">
        <v>0.76015206000000002</v>
      </c>
      <c r="O716" s="36">
        <v>7.4180356200000004</v>
      </c>
      <c r="P716" s="36">
        <v>11.0090988</v>
      </c>
      <c r="Q716" s="36">
        <v>8178.18768</v>
      </c>
      <c r="R716" s="37">
        <v>0</v>
      </c>
      <c r="S716" s="36">
        <v>8178.18768</v>
      </c>
      <c r="T716" s="36">
        <f t="shared" si="55"/>
        <v>28091.890671577203</v>
      </c>
      <c r="U716" s="36">
        <f t="shared" si="58"/>
        <v>7614.9473755329009</v>
      </c>
      <c r="V716" s="36">
        <f t="shared" si="56"/>
        <v>4520.5341310584008</v>
      </c>
      <c r="W716" s="36">
        <f t="shared" si="57"/>
        <v>40890.938399999999</v>
      </c>
      <c r="X716" s="36">
        <f t="shared" si="59"/>
        <v>81118.310578168501</v>
      </c>
      <c r="Y716" t="s">
        <v>58</v>
      </c>
    </row>
    <row r="717" spans="1:25" ht="14.4" x14ac:dyDescent="0.3">
      <c r="A717">
        <v>2019</v>
      </c>
      <c r="B717">
        <v>64566</v>
      </c>
      <c r="C717" t="s">
        <v>721</v>
      </c>
      <c r="D717" t="s">
        <v>372</v>
      </c>
      <c r="E717" t="s">
        <v>258</v>
      </c>
      <c r="F717">
        <v>6.8259999999999996</v>
      </c>
      <c r="G717" t="s">
        <v>370</v>
      </c>
      <c r="H717" t="s">
        <v>58</v>
      </c>
      <c r="I717">
        <v>2101</v>
      </c>
      <c r="J717">
        <v>410618</v>
      </c>
      <c r="K717">
        <v>1</v>
      </c>
      <c r="L717">
        <v>1</v>
      </c>
      <c r="M717">
        <v>1</v>
      </c>
      <c r="N717" s="36">
        <v>0.95163876999999997</v>
      </c>
      <c r="O717" s="36">
        <v>9.2866817899999905</v>
      </c>
      <c r="P717" s="36">
        <v>13.7823546</v>
      </c>
      <c r="Q717" s="36">
        <v>10238.32056</v>
      </c>
      <c r="R717" s="37">
        <v>0</v>
      </c>
      <c r="S717" s="36">
        <v>10238.32056</v>
      </c>
      <c r="T717" s="36">
        <f t="shared" si="55"/>
        <v>35168.400761387398</v>
      </c>
      <c r="U717" s="36">
        <f t="shared" si="58"/>
        <v>9533.1967581155404</v>
      </c>
      <c r="V717" s="36">
        <f t="shared" si="56"/>
        <v>5659.2828811428008</v>
      </c>
      <c r="W717" s="36">
        <f t="shared" si="57"/>
        <v>51191.602800000001</v>
      </c>
      <c r="X717" s="36">
        <f t="shared" si="59"/>
        <v>101552.48320064574</v>
      </c>
      <c r="Y717" t="s">
        <v>58</v>
      </c>
    </row>
    <row r="718" spans="1:25" ht="14.4" x14ac:dyDescent="0.3">
      <c r="A718">
        <v>2019</v>
      </c>
      <c r="B718">
        <v>64566</v>
      </c>
      <c r="C718" t="s">
        <v>721</v>
      </c>
      <c r="D718" t="s">
        <v>373</v>
      </c>
      <c r="E718" t="s">
        <v>258</v>
      </c>
      <c r="F718">
        <v>6.8259999999999996</v>
      </c>
      <c r="G718" t="s">
        <v>370</v>
      </c>
      <c r="H718" t="s">
        <v>58</v>
      </c>
      <c r="I718">
        <v>2101</v>
      </c>
      <c r="J718">
        <v>410618</v>
      </c>
      <c r="K718">
        <v>1</v>
      </c>
      <c r="L718">
        <v>1</v>
      </c>
      <c r="M718">
        <v>1</v>
      </c>
      <c r="N718" s="36">
        <v>5.1060590000000003E-2</v>
      </c>
      <c r="O718" s="36">
        <v>0.49828093000000001</v>
      </c>
      <c r="P718" s="36">
        <v>0.739498199999999</v>
      </c>
      <c r="Q718" s="36">
        <v>549.34151999999904</v>
      </c>
      <c r="R718" s="37">
        <v>0</v>
      </c>
      <c r="S718" s="36">
        <v>549.34151999999904</v>
      </c>
      <c r="T718" s="36">
        <f t="shared" si="55"/>
        <v>1886.9757610158003</v>
      </c>
      <c r="U718" s="36">
        <f t="shared" si="58"/>
        <v>511.50779728685006</v>
      </c>
      <c r="V718" s="36">
        <f t="shared" si="56"/>
        <v>303.65127188759965</v>
      </c>
      <c r="W718" s="36">
        <f t="shared" si="57"/>
        <v>2746.7075999999952</v>
      </c>
      <c r="X718" s="36">
        <f t="shared" si="59"/>
        <v>5448.8424301902451</v>
      </c>
      <c r="Y718" t="s">
        <v>58</v>
      </c>
    </row>
    <row r="719" spans="1:25" ht="14.4" x14ac:dyDescent="0.3">
      <c r="A719">
        <v>2019</v>
      </c>
      <c r="B719">
        <v>64566</v>
      </c>
      <c r="C719" t="s">
        <v>721</v>
      </c>
      <c r="D719" t="s">
        <v>374</v>
      </c>
      <c r="E719" t="s">
        <v>258</v>
      </c>
      <c r="F719">
        <v>6.8259999999999996</v>
      </c>
      <c r="G719" t="s">
        <v>370</v>
      </c>
      <c r="H719" t="s">
        <v>58</v>
      </c>
      <c r="I719">
        <v>2101</v>
      </c>
      <c r="J719">
        <v>410618</v>
      </c>
      <c r="K719">
        <v>1</v>
      </c>
      <c r="L719">
        <v>1</v>
      </c>
      <c r="M719">
        <v>1</v>
      </c>
      <c r="N719" s="36">
        <v>0.32672269999999998</v>
      </c>
      <c r="O719" s="36">
        <v>3.1883629</v>
      </c>
      <c r="P719" s="36">
        <v>4.7318459999999902</v>
      </c>
      <c r="Q719" s="36">
        <v>3515.0855999999999</v>
      </c>
      <c r="R719" s="37">
        <v>0</v>
      </c>
      <c r="S719" s="36">
        <v>3515.0855999999999</v>
      </c>
      <c r="T719" s="36">
        <f t="shared" si="55"/>
        <v>12074.239946574</v>
      </c>
      <c r="U719" s="36">
        <f t="shared" si="58"/>
        <v>3272.9979931805001</v>
      </c>
      <c r="V719" s="36">
        <f t="shared" si="56"/>
        <v>1942.9811408279963</v>
      </c>
      <c r="W719" s="36">
        <f t="shared" si="57"/>
        <v>17575.428</v>
      </c>
      <c r="X719" s="36">
        <f t="shared" si="59"/>
        <v>34865.647080582494</v>
      </c>
      <c r="Y719" t="s">
        <v>58</v>
      </c>
    </row>
    <row r="720" spans="1:25" ht="14.4" x14ac:dyDescent="0.3">
      <c r="A720">
        <v>2019</v>
      </c>
      <c r="B720">
        <v>64566</v>
      </c>
      <c r="C720" t="s">
        <v>721</v>
      </c>
      <c r="D720" t="s">
        <v>375</v>
      </c>
      <c r="E720" t="s">
        <v>258</v>
      </c>
      <c r="F720">
        <v>6.8259999999999996</v>
      </c>
      <c r="G720" t="s">
        <v>370</v>
      </c>
      <c r="H720" t="s">
        <v>58</v>
      </c>
      <c r="I720">
        <v>2101</v>
      </c>
      <c r="J720">
        <v>410618</v>
      </c>
      <c r="K720">
        <v>1</v>
      </c>
      <c r="L720">
        <v>1</v>
      </c>
      <c r="M720">
        <v>1</v>
      </c>
      <c r="N720" s="36">
        <v>0.66386451999999996</v>
      </c>
      <c r="O720" s="36">
        <v>6.4784020399999998</v>
      </c>
      <c r="P720" s="36">
        <v>9.6145896000000004</v>
      </c>
      <c r="Q720" s="36">
        <v>7142.26656</v>
      </c>
      <c r="R720" s="37">
        <v>0</v>
      </c>
      <c r="S720" s="36">
        <v>7142.26656</v>
      </c>
      <c r="T720" s="36">
        <f t="shared" si="55"/>
        <v>24533.524932602399</v>
      </c>
      <c r="U720" s="36">
        <f t="shared" si="58"/>
        <v>6650.3712221517999</v>
      </c>
      <c r="V720" s="36">
        <f t="shared" si="56"/>
        <v>3947.9235523728007</v>
      </c>
      <c r="W720" s="36">
        <f t="shared" si="57"/>
        <v>35711.332800000004</v>
      </c>
      <c r="X720" s="36">
        <f t="shared" si="59"/>
        <v>70843.152507127001</v>
      </c>
      <c r="Y720" t="s">
        <v>58</v>
      </c>
    </row>
    <row r="721" spans="1:25" ht="14.4" x14ac:dyDescent="0.3">
      <c r="A721">
        <v>2019</v>
      </c>
      <c r="B721">
        <v>64566</v>
      </c>
      <c r="C721" t="s">
        <v>721</v>
      </c>
      <c r="D721" t="s">
        <v>376</v>
      </c>
      <c r="E721" t="s">
        <v>258</v>
      </c>
      <c r="F721">
        <v>6.8259999999999996</v>
      </c>
      <c r="G721" t="s">
        <v>370</v>
      </c>
      <c r="H721" t="s">
        <v>58</v>
      </c>
      <c r="I721">
        <v>2101</v>
      </c>
      <c r="J721">
        <v>410618</v>
      </c>
      <c r="K721">
        <v>1</v>
      </c>
      <c r="L721">
        <v>1</v>
      </c>
      <c r="M721">
        <v>1</v>
      </c>
      <c r="N721" s="36">
        <v>0.29826006999999999</v>
      </c>
      <c r="O721" s="36">
        <v>2.9106068899999999</v>
      </c>
      <c r="P721" s="36">
        <v>4.3196285999999997</v>
      </c>
      <c r="Q721" s="36">
        <v>3208.8669599999998</v>
      </c>
      <c r="R721" s="37">
        <v>0</v>
      </c>
      <c r="S721" s="36">
        <v>3208.8669599999998</v>
      </c>
      <c r="T721" s="36">
        <f t="shared" si="55"/>
        <v>11022.385808093401</v>
      </c>
      <c r="U721" s="36">
        <f t="shared" si="58"/>
        <v>2987.8689498950503</v>
      </c>
      <c r="V721" s="36">
        <f t="shared" si="56"/>
        <v>1773.7172564748</v>
      </c>
      <c r="W721" s="36">
        <f t="shared" si="57"/>
        <v>16044.334799999999</v>
      </c>
      <c r="X721" s="36">
        <f t="shared" si="59"/>
        <v>31828.306814463249</v>
      </c>
      <c r="Y721" t="s">
        <v>58</v>
      </c>
    </row>
    <row r="722" spans="1:25" ht="14.4" x14ac:dyDescent="0.3">
      <c r="A722">
        <v>2019</v>
      </c>
      <c r="B722">
        <v>64566</v>
      </c>
      <c r="C722" t="s">
        <v>721</v>
      </c>
      <c r="D722" t="s">
        <v>377</v>
      </c>
      <c r="E722" t="s">
        <v>258</v>
      </c>
      <c r="F722">
        <v>6.8259999999999996</v>
      </c>
      <c r="G722" t="s">
        <v>370</v>
      </c>
      <c r="H722" t="s">
        <v>58</v>
      </c>
      <c r="I722">
        <v>2101</v>
      </c>
      <c r="J722">
        <v>410618</v>
      </c>
      <c r="K722">
        <v>1</v>
      </c>
      <c r="L722">
        <v>1</v>
      </c>
      <c r="M722">
        <v>1</v>
      </c>
      <c r="N722" s="36">
        <v>0.60460650000000005</v>
      </c>
      <c r="O722" s="36">
        <v>5.9001254999999997</v>
      </c>
      <c r="P722" s="36">
        <v>8.7563699999999898</v>
      </c>
      <c r="Q722" s="36">
        <v>6504.732</v>
      </c>
      <c r="R722" s="37">
        <v>0</v>
      </c>
      <c r="S722" s="36">
        <v>6504.732</v>
      </c>
      <c r="T722" s="36">
        <f t="shared" si="55"/>
        <v>22343.608063530002</v>
      </c>
      <c r="U722" s="36">
        <f t="shared" si="58"/>
        <v>6056.7443313975</v>
      </c>
      <c r="V722" s="36">
        <f t="shared" si="56"/>
        <v>3595.5231366599965</v>
      </c>
      <c r="W722" s="36">
        <f t="shared" si="57"/>
        <v>32523.66</v>
      </c>
      <c r="X722" s="36">
        <f t="shared" si="59"/>
        <v>64519.535531587506</v>
      </c>
      <c r="Y722" t="s">
        <v>58</v>
      </c>
    </row>
    <row r="723" spans="1:25" ht="14.4" x14ac:dyDescent="0.3">
      <c r="A723">
        <v>2019</v>
      </c>
      <c r="B723">
        <v>78632</v>
      </c>
      <c r="C723" t="s">
        <v>742</v>
      </c>
      <c r="D723" t="s">
        <v>379</v>
      </c>
      <c r="E723" t="s">
        <v>265</v>
      </c>
      <c r="F723">
        <v>17.329000000000001</v>
      </c>
      <c r="G723" t="s">
        <v>325</v>
      </c>
      <c r="H723" t="s">
        <v>380</v>
      </c>
      <c r="I723">
        <v>8112</v>
      </c>
      <c r="J723">
        <v>96894</v>
      </c>
      <c r="K723">
        <v>1.2</v>
      </c>
      <c r="L723">
        <v>1</v>
      </c>
      <c r="M723">
        <v>1</v>
      </c>
      <c r="N723" s="36">
        <v>0.05</v>
      </c>
      <c r="O723" s="36">
        <v>0.75</v>
      </c>
      <c r="P723" s="36">
        <v>0.14000000000000001</v>
      </c>
      <c r="Q723" s="36">
        <v>966</v>
      </c>
      <c r="R723" s="37">
        <v>0</v>
      </c>
      <c r="S723" s="36">
        <v>966</v>
      </c>
      <c r="T723" s="36">
        <f t="shared" si="55"/>
        <v>523.22760000000005</v>
      </c>
      <c r="U723" s="36">
        <f t="shared" si="58"/>
        <v>181.67625000000001</v>
      </c>
      <c r="V723" s="36">
        <f t="shared" si="56"/>
        <v>13.565160000000002</v>
      </c>
      <c r="W723" s="36">
        <f t="shared" si="57"/>
        <v>4830</v>
      </c>
      <c r="X723" s="36">
        <f t="shared" si="59"/>
        <v>5548.4690099999998</v>
      </c>
      <c r="Y723" t="s">
        <v>2633</v>
      </c>
    </row>
    <row r="724" spans="1:25" ht="14.4" x14ac:dyDescent="0.3">
      <c r="A724">
        <v>2019</v>
      </c>
      <c r="B724">
        <v>78632</v>
      </c>
      <c r="C724" t="s">
        <v>742</v>
      </c>
      <c r="D724" t="s">
        <v>385</v>
      </c>
      <c r="E724" t="s">
        <v>265</v>
      </c>
      <c r="F724">
        <v>29.21</v>
      </c>
      <c r="G724" t="s">
        <v>325</v>
      </c>
      <c r="H724" t="s">
        <v>380</v>
      </c>
      <c r="I724">
        <v>8112</v>
      </c>
      <c r="J724">
        <v>96894</v>
      </c>
      <c r="K724">
        <v>1.2</v>
      </c>
      <c r="L724">
        <v>1</v>
      </c>
      <c r="M724">
        <v>1</v>
      </c>
      <c r="N724" s="36">
        <v>1.3</v>
      </c>
      <c r="O724" s="36">
        <v>20.350000000000001</v>
      </c>
      <c r="P724" s="36">
        <v>4.08</v>
      </c>
      <c r="Q724" s="36">
        <v>19802</v>
      </c>
      <c r="R724" s="37">
        <v>0</v>
      </c>
      <c r="S724" s="36">
        <v>19802</v>
      </c>
      <c r="T724" s="36">
        <f t="shared" si="55"/>
        <v>13603.917600000001</v>
      </c>
      <c r="U724" s="36">
        <f t="shared" si="58"/>
        <v>4929.4822500000009</v>
      </c>
      <c r="V724" s="36">
        <f t="shared" si="56"/>
        <v>395.32752000000005</v>
      </c>
      <c r="W724" s="36">
        <f t="shared" si="57"/>
        <v>99010</v>
      </c>
      <c r="X724" s="36">
        <f t="shared" si="59"/>
        <v>117938.72737000001</v>
      </c>
      <c r="Y724" t="s">
        <v>2633</v>
      </c>
    </row>
    <row r="725" spans="1:25" ht="14.4" x14ac:dyDescent="0.3">
      <c r="A725">
        <v>2019</v>
      </c>
      <c r="B725">
        <v>78632</v>
      </c>
      <c r="C725" t="s">
        <v>742</v>
      </c>
      <c r="D725" t="s">
        <v>384</v>
      </c>
      <c r="E725" t="s">
        <v>265</v>
      </c>
      <c r="F725">
        <v>32.981000000000002</v>
      </c>
      <c r="G725" t="s">
        <v>325</v>
      </c>
      <c r="H725" t="s">
        <v>380</v>
      </c>
      <c r="I725">
        <v>8112</v>
      </c>
      <c r="J725">
        <v>96894</v>
      </c>
      <c r="K725">
        <v>1.2</v>
      </c>
      <c r="L725">
        <v>1</v>
      </c>
      <c r="M725">
        <v>1</v>
      </c>
      <c r="N725" s="36">
        <v>0.79</v>
      </c>
      <c r="O725" s="36">
        <v>13.85</v>
      </c>
      <c r="P725" s="36">
        <v>2.34</v>
      </c>
      <c r="Q725" s="36">
        <v>12243</v>
      </c>
      <c r="R725" s="37">
        <v>0</v>
      </c>
      <c r="S725" s="36">
        <v>12243</v>
      </c>
      <c r="T725" s="36">
        <f t="shared" si="55"/>
        <v>8266.9960800000008</v>
      </c>
      <c r="U725" s="36">
        <f t="shared" si="58"/>
        <v>3354.9547499999999</v>
      </c>
      <c r="V725" s="36">
        <f t="shared" si="56"/>
        <v>226.73195999999999</v>
      </c>
      <c r="W725" s="36">
        <f t="shared" si="57"/>
        <v>61215</v>
      </c>
      <c r="X725" s="36">
        <f t="shared" si="59"/>
        <v>73063.682790000006</v>
      </c>
      <c r="Y725" t="s">
        <v>2633</v>
      </c>
    </row>
    <row r="726" spans="1:25" ht="14.4" x14ac:dyDescent="0.3">
      <c r="A726">
        <v>2019</v>
      </c>
      <c r="B726">
        <v>78632</v>
      </c>
      <c r="C726" t="s">
        <v>742</v>
      </c>
      <c r="D726" t="s">
        <v>383</v>
      </c>
      <c r="E726" t="s">
        <v>265</v>
      </c>
      <c r="F726">
        <v>25.535</v>
      </c>
      <c r="G726" t="s">
        <v>325</v>
      </c>
      <c r="H726" t="s">
        <v>380</v>
      </c>
      <c r="I726">
        <v>8112</v>
      </c>
      <c r="J726">
        <v>96894</v>
      </c>
      <c r="K726">
        <v>1.2</v>
      </c>
      <c r="L726">
        <v>1</v>
      </c>
      <c r="M726">
        <v>1</v>
      </c>
      <c r="N726" s="36">
        <v>0.91</v>
      </c>
      <c r="O726" s="36">
        <v>14.29</v>
      </c>
      <c r="P726" s="36">
        <v>2.83</v>
      </c>
      <c r="Q726" s="36">
        <v>14118</v>
      </c>
      <c r="R726" s="37">
        <v>0</v>
      </c>
      <c r="S726" s="36">
        <v>14118</v>
      </c>
      <c r="T726" s="36">
        <f t="shared" si="55"/>
        <v>9522.7423199999994</v>
      </c>
      <c r="U726" s="36">
        <f t="shared" si="58"/>
        <v>3461.5381499999999</v>
      </c>
      <c r="V726" s="36">
        <f t="shared" si="56"/>
        <v>274.21002000000004</v>
      </c>
      <c r="W726" s="36">
        <f t="shared" si="57"/>
        <v>70590</v>
      </c>
      <c r="X726" s="36">
        <f t="shared" si="59"/>
        <v>83848.490489999996</v>
      </c>
      <c r="Y726" t="s">
        <v>2633</v>
      </c>
    </row>
    <row r="727" spans="1:25" ht="14.4" x14ac:dyDescent="0.3">
      <c r="A727">
        <v>2019</v>
      </c>
      <c r="B727">
        <v>78632</v>
      </c>
      <c r="C727" t="s">
        <v>742</v>
      </c>
      <c r="D727" t="s">
        <v>382</v>
      </c>
      <c r="E727" t="s">
        <v>265</v>
      </c>
      <c r="F727">
        <v>19.309999999999999</v>
      </c>
      <c r="G727" t="s">
        <v>325</v>
      </c>
      <c r="H727" t="s">
        <v>380</v>
      </c>
      <c r="I727">
        <v>8112</v>
      </c>
      <c r="J727">
        <v>96894</v>
      </c>
      <c r="K727">
        <v>1.2</v>
      </c>
      <c r="L727">
        <v>1</v>
      </c>
      <c r="M727">
        <v>1</v>
      </c>
      <c r="N727" s="36">
        <v>0.38</v>
      </c>
      <c r="O727" s="36">
        <v>5.9</v>
      </c>
      <c r="P727" s="36">
        <v>1.03</v>
      </c>
      <c r="Q727" s="36">
        <v>5690</v>
      </c>
      <c r="R727" s="37">
        <v>0</v>
      </c>
      <c r="S727" s="36">
        <v>5690</v>
      </c>
      <c r="T727" s="36">
        <f t="shared" si="55"/>
        <v>3976.5297599999999</v>
      </c>
      <c r="U727" s="36">
        <f t="shared" si="58"/>
        <v>1429.1865000000003</v>
      </c>
      <c r="V727" s="36">
        <f t="shared" si="56"/>
        <v>99.800820000000002</v>
      </c>
      <c r="W727" s="36">
        <f t="shared" si="57"/>
        <v>28450</v>
      </c>
      <c r="X727" s="36">
        <f t="shared" si="59"/>
        <v>33955.517079999998</v>
      </c>
      <c r="Y727" t="s">
        <v>2633</v>
      </c>
    </row>
    <row r="728" spans="1:25" ht="14.4" x14ac:dyDescent="0.3">
      <c r="A728">
        <v>2019</v>
      </c>
      <c r="B728">
        <v>78632</v>
      </c>
      <c r="C728" t="s">
        <v>742</v>
      </c>
      <c r="D728" t="s">
        <v>381</v>
      </c>
      <c r="E728" t="s">
        <v>265</v>
      </c>
      <c r="F728">
        <v>19.213999999999999</v>
      </c>
      <c r="G728" t="s">
        <v>325</v>
      </c>
      <c r="H728" t="s">
        <v>380</v>
      </c>
      <c r="I728">
        <v>8112</v>
      </c>
      <c r="J728">
        <v>96894</v>
      </c>
      <c r="K728">
        <v>1.2</v>
      </c>
      <c r="L728">
        <v>1</v>
      </c>
      <c r="M728">
        <v>1</v>
      </c>
      <c r="N728" s="36">
        <v>0.96</v>
      </c>
      <c r="O728" s="36">
        <v>15.02</v>
      </c>
      <c r="P728" s="36">
        <v>2.82</v>
      </c>
      <c r="Q728" s="36">
        <v>14549</v>
      </c>
      <c r="R728" s="37">
        <v>0</v>
      </c>
      <c r="S728" s="36">
        <v>14549</v>
      </c>
      <c r="T728" s="36">
        <f t="shared" si="55"/>
        <v>10045.96992</v>
      </c>
      <c r="U728" s="36">
        <f t="shared" si="58"/>
        <v>3638.3697000000002</v>
      </c>
      <c r="V728" s="36">
        <f t="shared" si="56"/>
        <v>273.24108000000001</v>
      </c>
      <c r="W728" s="36">
        <f t="shared" si="57"/>
        <v>72745</v>
      </c>
      <c r="X728" s="36">
        <f t="shared" si="59"/>
        <v>86702.580699999991</v>
      </c>
      <c r="Y728" t="s">
        <v>2633</v>
      </c>
    </row>
    <row r="729" spans="1:25" ht="14.4" x14ac:dyDescent="0.3">
      <c r="A729">
        <v>2019</v>
      </c>
      <c r="B729">
        <v>82992</v>
      </c>
      <c r="C729" t="s">
        <v>724</v>
      </c>
      <c r="D729" t="s">
        <v>387</v>
      </c>
      <c r="E729" t="s">
        <v>258</v>
      </c>
      <c r="F729">
        <v>109.494</v>
      </c>
      <c r="G729" t="s">
        <v>241</v>
      </c>
      <c r="H729" t="s">
        <v>317</v>
      </c>
      <c r="I729">
        <v>3304</v>
      </c>
      <c r="J729">
        <v>11102</v>
      </c>
      <c r="K729">
        <v>1.1000000000000001</v>
      </c>
      <c r="L729">
        <v>1</v>
      </c>
      <c r="M729">
        <v>1</v>
      </c>
      <c r="N729" s="36">
        <v>3.2417699694633401E-3</v>
      </c>
      <c r="O729" s="36">
        <v>1.2625974416732699</v>
      </c>
      <c r="P729" s="36">
        <v>5.7543236762285198E-3</v>
      </c>
      <c r="Q729" s="36">
        <v>134.97270965576101</v>
      </c>
      <c r="R729" s="37">
        <v>0</v>
      </c>
      <c r="S729" s="36">
        <v>134.97270965576101</v>
      </c>
      <c r="T729" s="36">
        <f t="shared" si="55"/>
        <v>3.5630228898972187</v>
      </c>
      <c r="U729" s="36">
        <f t="shared" si="58"/>
        <v>35.043391993641613</v>
      </c>
      <c r="V729" s="36">
        <f t="shared" si="56"/>
        <v>6.3884501453489034E-2</v>
      </c>
      <c r="W729" s="36">
        <f t="shared" si="57"/>
        <v>674.86354827880507</v>
      </c>
      <c r="X729" s="36">
        <f t="shared" si="59"/>
        <v>713.53384766379736</v>
      </c>
      <c r="Y729" t="s">
        <v>2637</v>
      </c>
    </row>
    <row r="730" spans="1:25" ht="14.4" x14ac:dyDescent="0.3">
      <c r="A730">
        <v>2019</v>
      </c>
      <c r="B730">
        <v>82992</v>
      </c>
      <c r="C730" t="s">
        <v>724</v>
      </c>
      <c r="D730" t="s">
        <v>388</v>
      </c>
      <c r="E730" t="s">
        <v>258</v>
      </c>
      <c r="F730">
        <v>109.494</v>
      </c>
      <c r="G730" t="s">
        <v>241</v>
      </c>
      <c r="H730" t="s">
        <v>317</v>
      </c>
      <c r="I730">
        <v>3304</v>
      </c>
      <c r="J730">
        <v>11102</v>
      </c>
      <c r="K730">
        <v>1.1000000000000001</v>
      </c>
      <c r="L730">
        <v>1</v>
      </c>
      <c r="M730">
        <v>1</v>
      </c>
      <c r="N730" s="36">
        <v>1.70871429145336E-3</v>
      </c>
      <c r="O730" s="36">
        <v>0.66866785287857</v>
      </c>
      <c r="P730" s="36">
        <v>3.0474727973341898E-3</v>
      </c>
      <c r="Q730" s="36">
        <v>71.148864746093693</v>
      </c>
      <c r="R730" s="37">
        <v>0</v>
      </c>
      <c r="S730" s="36">
        <v>71.148864746093693</v>
      </c>
      <c r="T730" s="36">
        <f t="shared" si="55"/>
        <v>1.8780444603078055</v>
      </c>
      <c r="U730" s="36">
        <f t="shared" si="58"/>
        <v>18.558876256644712</v>
      </c>
      <c r="V730" s="36">
        <f t="shared" si="56"/>
        <v>3.3833042996004176E-2</v>
      </c>
      <c r="W730" s="36">
        <f t="shared" si="57"/>
        <v>355.74432373046847</v>
      </c>
      <c r="X730" s="36">
        <f t="shared" si="59"/>
        <v>376.215077490417</v>
      </c>
      <c r="Y730" t="s">
        <v>2637</v>
      </c>
    </row>
    <row r="731" spans="1:25" ht="14.4" x14ac:dyDescent="0.3">
      <c r="A731">
        <v>2019</v>
      </c>
      <c r="B731">
        <v>82992</v>
      </c>
      <c r="C731" t="s">
        <v>724</v>
      </c>
      <c r="D731" t="s">
        <v>389</v>
      </c>
      <c r="E731" t="s">
        <v>258</v>
      </c>
      <c r="F731">
        <v>112.101</v>
      </c>
      <c r="G731" t="s">
        <v>241</v>
      </c>
      <c r="H731" t="s">
        <v>317</v>
      </c>
      <c r="I731">
        <v>3304</v>
      </c>
      <c r="J731">
        <v>11102</v>
      </c>
      <c r="K731">
        <v>1.1000000000000001</v>
      </c>
      <c r="L731">
        <v>1</v>
      </c>
      <c r="M731">
        <v>1</v>
      </c>
      <c r="N731" s="36">
        <v>1.6635434003546799E-3</v>
      </c>
      <c r="O731" s="36">
        <v>0.72890222072601296</v>
      </c>
      <c r="P731" s="36">
        <v>3.3219929318875001E-3</v>
      </c>
      <c r="Q731" s="36">
        <v>69.272514343261705</v>
      </c>
      <c r="R731" s="37">
        <v>0</v>
      </c>
      <c r="S731" s="36">
        <v>69.272514343261705</v>
      </c>
      <c r="T731" s="36">
        <f t="shared" si="55"/>
        <v>1.8283972242430282</v>
      </c>
      <c r="U731" s="36">
        <f t="shared" si="58"/>
        <v>20.230681136250492</v>
      </c>
      <c r="V731" s="36">
        <f t="shared" si="56"/>
        <v>3.6880765529815028E-2</v>
      </c>
      <c r="W731" s="36">
        <f t="shared" si="57"/>
        <v>346.36257171630854</v>
      </c>
      <c r="X731" s="36">
        <f t="shared" si="59"/>
        <v>368.45853084233187</v>
      </c>
      <c r="Y731" t="s">
        <v>2637</v>
      </c>
    </row>
    <row r="732" spans="1:25" ht="14.4" x14ac:dyDescent="0.3">
      <c r="A732">
        <v>2019</v>
      </c>
      <c r="B732">
        <v>82993</v>
      </c>
      <c r="C732" t="s">
        <v>390</v>
      </c>
      <c r="D732" t="s">
        <v>391</v>
      </c>
      <c r="E732" t="s">
        <v>265</v>
      </c>
      <c r="F732">
        <v>719.63599999999997</v>
      </c>
      <c r="G732" t="s">
        <v>241</v>
      </c>
      <c r="H732" t="s">
        <v>392</v>
      </c>
      <c r="I732">
        <v>2104</v>
      </c>
      <c r="J732">
        <v>13371</v>
      </c>
      <c r="K732">
        <v>1</v>
      </c>
      <c r="L732">
        <v>1</v>
      </c>
      <c r="M732">
        <v>1</v>
      </c>
      <c r="N732" s="36">
        <v>9.8828718066215501E-2</v>
      </c>
      <c r="O732" s="36">
        <v>4.0137075781822196</v>
      </c>
      <c r="P732" s="36">
        <v>0.384908369742333</v>
      </c>
      <c r="Q732" s="36">
        <v>6654.9920654296802</v>
      </c>
      <c r="R732" s="37">
        <v>0</v>
      </c>
      <c r="S732" s="36">
        <v>6654.9920654296802</v>
      </c>
      <c r="T732" s="36">
        <f t="shared" si="55"/>
        <v>118.92949103370309</v>
      </c>
      <c r="U732" s="36">
        <f t="shared" si="58"/>
        <v>134.16821006968615</v>
      </c>
      <c r="V732" s="36">
        <f t="shared" si="56"/>
        <v>5.1466098118247352</v>
      </c>
      <c r="W732" s="36">
        <f t="shared" si="57"/>
        <v>33274.960327148401</v>
      </c>
      <c r="X732" s="36">
        <f t="shared" si="59"/>
        <v>33533.204638063617</v>
      </c>
      <c r="Y732" t="s">
        <v>58</v>
      </c>
    </row>
    <row r="733" spans="1:25" ht="14.4" x14ac:dyDescent="0.3">
      <c r="A733">
        <v>2019</v>
      </c>
      <c r="B733">
        <v>82993</v>
      </c>
      <c r="C733" t="s">
        <v>390</v>
      </c>
      <c r="D733" t="s">
        <v>393</v>
      </c>
      <c r="E733" t="s">
        <v>258</v>
      </c>
      <c r="F733">
        <v>700.59799999999996</v>
      </c>
      <c r="G733" t="s">
        <v>241</v>
      </c>
      <c r="H733" t="s">
        <v>392</v>
      </c>
      <c r="I733">
        <v>2104</v>
      </c>
      <c r="J733">
        <v>13371</v>
      </c>
      <c r="K733">
        <v>1</v>
      </c>
      <c r="L733">
        <v>1</v>
      </c>
      <c r="M733">
        <v>1</v>
      </c>
      <c r="N733" s="36">
        <v>0.17184427380561801</v>
      </c>
      <c r="O733" s="36">
        <v>11.6114418208599</v>
      </c>
      <c r="P733" s="36">
        <v>0.29329279111698198</v>
      </c>
      <c r="Q733" s="36">
        <v>24508.175613403298</v>
      </c>
      <c r="R733" s="37">
        <v>0</v>
      </c>
      <c r="S733" s="36">
        <v>24508.175613403298</v>
      </c>
      <c r="T733" s="36">
        <f t="shared" si="55"/>
        <v>206.79568065494269</v>
      </c>
      <c r="U733" s="36">
        <f t="shared" si="58"/>
        <v>388.14147146679431</v>
      </c>
      <c r="V733" s="36">
        <f t="shared" si="56"/>
        <v>3.9216179100251667</v>
      </c>
      <c r="W733" s="36">
        <f t="shared" si="57"/>
        <v>122540.87806701649</v>
      </c>
      <c r="X733" s="36">
        <f t="shared" si="59"/>
        <v>123139.73683704824</v>
      </c>
      <c r="Y733" t="s">
        <v>58</v>
      </c>
    </row>
    <row r="734" spans="1:25" ht="14.4" x14ac:dyDescent="0.3">
      <c r="A734">
        <v>2019</v>
      </c>
      <c r="B734">
        <v>85016</v>
      </c>
      <c r="C734" t="s">
        <v>394</v>
      </c>
      <c r="D734" t="s">
        <v>397</v>
      </c>
      <c r="E734" t="s">
        <v>230</v>
      </c>
      <c r="F734">
        <v>0</v>
      </c>
      <c r="G734" t="s">
        <v>241</v>
      </c>
      <c r="H734" t="s">
        <v>396</v>
      </c>
      <c r="I734">
        <v>7303</v>
      </c>
      <c r="J734">
        <v>6973</v>
      </c>
      <c r="K734">
        <v>1</v>
      </c>
      <c r="L734">
        <v>1</v>
      </c>
      <c r="M734">
        <v>1</v>
      </c>
      <c r="N734" s="36">
        <v>187.84495355020701</v>
      </c>
      <c r="O734" s="36">
        <v>158.50767720715999</v>
      </c>
      <c r="P734" s="36">
        <v>68.268245934948794</v>
      </c>
      <c r="Q734" s="36">
        <v>277530.71999999997</v>
      </c>
      <c r="R734" s="37">
        <v>1</v>
      </c>
      <c r="S734" s="36">
        <v>0</v>
      </c>
      <c r="T734" s="36">
        <f t="shared" si="55"/>
        <v>117885.85749950343</v>
      </c>
      <c r="U734" s="36">
        <f t="shared" si="58"/>
        <v>2763.1850829138166</v>
      </c>
      <c r="V734" s="36">
        <f t="shared" si="56"/>
        <v>476.03447890439799</v>
      </c>
      <c r="W734" s="36">
        <f t="shared" si="57"/>
        <v>0</v>
      </c>
      <c r="X734" s="36">
        <f t="shared" si="59"/>
        <v>121125.07706132164</v>
      </c>
      <c r="Y734" t="s">
        <v>1088</v>
      </c>
    </row>
    <row r="735" spans="1:25" ht="14.4" x14ac:dyDescent="0.3">
      <c r="A735">
        <v>2019</v>
      </c>
      <c r="B735">
        <v>85016</v>
      </c>
      <c r="C735" t="s">
        <v>394</v>
      </c>
      <c r="D735" t="s">
        <v>395</v>
      </c>
      <c r="E735" t="s">
        <v>230</v>
      </c>
      <c r="F735">
        <v>0</v>
      </c>
      <c r="G735" t="s">
        <v>241</v>
      </c>
      <c r="H735" t="s">
        <v>396</v>
      </c>
      <c r="I735">
        <v>7303</v>
      </c>
      <c r="J735">
        <v>6973</v>
      </c>
      <c r="K735">
        <v>1</v>
      </c>
      <c r="L735">
        <v>1</v>
      </c>
      <c r="M735">
        <v>1</v>
      </c>
      <c r="N735" s="36">
        <v>31.1064494644673</v>
      </c>
      <c r="O735" s="36">
        <v>117.929359829183</v>
      </c>
      <c r="P735" s="36">
        <v>8.3384422073328306</v>
      </c>
      <c r="Q735" s="36">
        <v>147986.84</v>
      </c>
      <c r="R735" s="37">
        <v>1</v>
      </c>
      <c r="S735" s="36">
        <v>0</v>
      </c>
      <c r="T735" s="36">
        <f t="shared" si="55"/>
        <v>19521.474490415745</v>
      </c>
      <c r="U735" s="36">
        <f t="shared" si="58"/>
        <v>2055.8035652222329</v>
      </c>
      <c r="V735" s="36">
        <f t="shared" si="56"/>
        <v>58.143957511731834</v>
      </c>
      <c r="W735" s="36">
        <f t="shared" si="57"/>
        <v>0</v>
      </c>
      <c r="X735" s="36">
        <f t="shared" si="59"/>
        <v>21635.42201314971</v>
      </c>
      <c r="Y735" t="s">
        <v>1088</v>
      </c>
    </row>
    <row r="736" spans="1:25" ht="14.4" x14ac:dyDescent="0.3">
      <c r="A736">
        <v>2019</v>
      </c>
      <c r="B736">
        <v>85017</v>
      </c>
      <c r="C736" t="s">
        <v>738</v>
      </c>
      <c r="D736" t="s">
        <v>402</v>
      </c>
      <c r="E736" t="s">
        <v>258</v>
      </c>
      <c r="F736">
        <v>37.735999999999997</v>
      </c>
      <c r="G736" t="s">
        <v>241</v>
      </c>
      <c r="H736" t="s">
        <v>400</v>
      </c>
      <c r="I736">
        <v>16206</v>
      </c>
      <c r="J736">
        <v>6238</v>
      </c>
      <c r="K736">
        <v>1</v>
      </c>
      <c r="L736">
        <v>1</v>
      </c>
      <c r="M736">
        <v>1</v>
      </c>
      <c r="N736" s="36">
        <v>0.38064429999999899</v>
      </c>
      <c r="O736" s="36">
        <v>5.4155610000000003</v>
      </c>
      <c r="P736" s="36">
        <v>0.2873425</v>
      </c>
      <c r="Q736" s="36">
        <v>210.94319999999999</v>
      </c>
      <c r="R736" s="37">
        <v>0</v>
      </c>
      <c r="S736" s="36">
        <v>210.94319999999999</v>
      </c>
      <c r="T736" s="36">
        <f t="shared" si="55"/>
        <v>213.70132290599946</v>
      </c>
      <c r="U736" s="36">
        <f t="shared" si="58"/>
        <v>84.455673795000024</v>
      </c>
      <c r="V736" s="36">
        <f t="shared" si="56"/>
        <v>1.7924425150000001</v>
      </c>
      <c r="W736" s="36">
        <f t="shared" si="57"/>
        <v>1054.7159999999999</v>
      </c>
      <c r="X736" s="36">
        <f t="shared" si="59"/>
        <v>1354.6654392159994</v>
      </c>
      <c r="Y736" t="s">
        <v>2638</v>
      </c>
    </row>
    <row r="737" spans="1:25" ht="14.4" x14ac:dyDescent="0.3">
      <c r="A737">
        <v>2019</v>
      </c>
      <c r="B737">
        <v>85017</v>
      </c>
      <c r="C737" t="s">
        <v>738</v>
      </c>
      <c r="D737" t="s">
        <v>401</v>
      </c>
      <c r="E737" t="s">
        <v>230</v>
      </c>
      <c r="F737">
        <v>902.79499999999996</v>
      </c>
      <c r="G737" t="s">
        <v>241</v>
      </c>
      <c r="H737" t="s">
        <v>400</v>
      </c>
      <c r="I737">
        <v>16206</v>
      </c>
      <c r="J737">
        <v>6238</v>
      </c>
      <c r="K737">
        <v>1</v>
      </c>
      <c r="L737">
        <v>1</v>
      </c>
      <c r="M737">
        <v>1</v>
      </c>
      <c r="N737" s="36">
        <v>601.29280290953795</v>
      </c>
      <c r="O737" s="36">
        <v>1261.2064851866601</v>
      </c>
      <c r="P737" s="36">
        <v>101.64337741007201</v>
      </c>
      <c r="Q737" s="36">
        <v>2104949.2799999998</v>
      </c>
      <c r="R737" s="37">
        <v>1</v>
      </c>
      <c r="S737" s="36">
        <v>0</v>
      </c>
      <c r="T737" s="36">
        <f t="shared" si="55"/>
        <v>337577.80540947284</v>
      </c>
      <c r="U737" s="36">
        <f t="shared" si="58"/>
        <v>19668.515136485967</v>
      </c>
      <c r="V737" s="36">
        <f t="shared" si="56"/>
        <v>634.05138828402926</v>
      </c>
      <c r="W737" s="36">
        <f t="shared" si="57"/>
        <v>0</v>
      </c>
      <c r="X737" s="36">
        <f t="shared" si="59"/>
        <v>357880.37193424284</v>
      </c>
      <c r="Y737" t="s">
        <v>2638</v>
      </c>
    </row>
    <row r="738" spans="1:25" ht="14.4" x14ac:dyDescent="0.3">
      <c r="A738">
        <v>2019</v>
      </c>
      <c r="B738">
        <v>85017</v>
      </c>
      <c r="C738" t="s">
        <v>738</v>
      </c>
      <c r="D738" t="s">
        <v>399</v>
      </c>
      <c r="E738" t="s">
        <v>230</v>
      </c>
      <c r="F738">
        <v>465.90100000000001</v>
      </c>
      <c r="G738" t="s">
        <v>241</v>
      </c>
      <c r="H738" t="s">
        <v>400</v>
      </c>
      <c r="I738">
        <v>16206</v>
      </c>
      <c r="J738">
        <v>6238</v>
      </c>
      <c r="K738">
        <v>1</v>
      </c>
      <c r="L738">
        <v>1</v>
      </c>
      <c r="M738">
        <v>1</v>
      </c>
      <c r="N738" s="36">
        <v>39.062443751534403</v>
      </c>
      <c r="O738" s="36">
        <v>763.59473869888802</v>
      </c>
      <c r="P738" s="36">
        <v>10.2797749339788</v>
      </c>
      <c r="Q738" s="36">
        <v>711743.45</v>
      </c>
      <c r="R738" s="37">
        <v>1</v>
      </c>
      <c r="S738" s="36">
        <v>0</v>
      </c>
      <c r="T738" s="36">
        <f t="shared" si="55"/>
        <v>21930.437170986446</v>
      </c>
      <c r="U738" s="36">
        <f t="shared" si="58"/>
        <v>11908.25995000916</v>
      </c>
      <c r="V738" s="36">
        <f t="shared" si="56"/>
        <v>64.125236038159755</v>
      </c>
      <c r="W738" s="36">
        <f t="shared" si="57"/>
        <v>0</v>
      </c>
      <c r="X738" s="36">
        <f t="shared" si="59"/>
        <v>33902.822357033772</v>
      </c>
      <c r="Y738" t="s">
        <v>2638</v>
      </c>
    </row>
    <row r="739" spans="1:25" ht="14.4" x14ac:dyDescent="0.3">
      <c r="A739">
        <v>2019</v>
      </c>
      <c r="B739">
        <v>85018</v>
      </c>
      <c r="C739" t="s">
        <v>739</v>
      </c>
      <c r="D739" t="s">
        <v>404</v>
      </c>
      <c r="E739" t="s">
        <v>230</v>
      </c>
      <c r="F739">
        <v>652.79</v>
      </c>
      <c r="G739" t="s">
        <v>241</v>
      </c>
      <c r="H739" t="s">
        <v>307</v>
      </c>
      <c r="I739">
        <v>14106</v>
      </c>
      <c r="J739">
        <v>23016</v>
      </c>
      <c r="K739">
        <v>1</v>
      </c>
      <c r="L739">
        <v>1</v>
      </c>
      <c r="M739">
        <v>1</v>
      </c>
      <c r="N739" s="36">
        <v>120.857992517333</v>
      </c>
      <c r="O739" s="36">
        <v>638.63861514666598</v>
      </c>
      <c r="P739" s="36">
        <v>659.67209725313796</v>
      </c>
      <c r="Q739" s="36">
        <v>0</v>
      </c>
      <c r="R739" s="37">
        <v>1</v>
      </c>
      <c r="S739" s="36">
        <v>0</v>
      </c>
      <c r="T739" s="36">
        <f t="shared" si="55"/>
        <v>250350.08002010427</v>
      </c>
      <c r="U739" s="36">
        <f t="shared" si="58"/>
        <v>36747.265915539159</v>
      </c>
      <c r="V739" s="36">
        <f t="shared" si="56"/>
        <v>15183.012990378222</v>
      </c>
      <c r="W739" s="36">
        <f t="shared" si="57"/>
        <v>0</v>
      </c>
      <c r="X739" s="36">
        <f t="shared" si="59"/>
        <v>302280.35892602161</v>
      </c>
      <c r="Y739" t="s">
        <v>2636</v>
      </c>
    </row>
    <row r="740" spans="1:25" ht="14.4" x14ac:dyDescent="0.3">
      <c r="A740">
        <v>2019</v>
      </c>
      <c r="B740">
        <v>85018</v>
      </c>
      <c r="C740" t="s">
        <v>739</v>
      </c>
      <c r="D740" t="s">
        <v>405</v>
      </c>
      <c r="E740" t="s">
        <v>230</v>
      </c>
      <c r="F740">
        <v>219.292</v>
      </c>
      <c r="G740" t="s">
        <v>241</v>
      </c>
      <c r="H740" t="s">
        <v>307</v>
      </c>
      <c r="I740">
        <v>14106</v>
      </c>
      <c r="J740">
        <v>23016</v>
      </c>
      <c r="K740">
        <v>1</v>
      </c>
      <c r="L740">
        <v>1</v>
      </c>
      <c r="M740">
        <v>1</v>
      </c>
      <c r="N740" s="36">
        <v>57.712429272473699</v>
      </c>
      <c r="O740" s="36">
        <v>414.62972281111098</v>
      </c>
      <c r="P740" s="36">
        <v>148.11389132026599</v>
      </c>
      <c r="Q740" s="36">
        <v>0</v>
      </c>
      <c r="R740" s="37">
        <v>1</v>
      </c>
      <c r="S740" s="36">
        <v>0</v>
      </c>
      <c r="T740" s="36">
        <f t="shared" si="55"/>
        <v>119547.83449217291</v>
      </c>
      <c r="U740" s="36">
        <f t="shared" si="58"/>
        <v>23857.794250551324</v>
      </c>
      <c r="V740" s="36">
        <f t="shared" si="56"/>
        <v>3408.989322627242</v>
      </c>
      <c r="W740" s="36">
        <f t="shared" si="57"/>
        <v>0</v>
      </c>
      <c r="X740" s="36">
        <f t="shared" si="59"/>
        <v>146814.6180653515</v>
      </c>
      <c r="Y740" t="s">
        <v>2636</v>
      </c>
    </row>
    <row r="741" spans="1:25" ht="14.4" x14ac:dyDescent="0.3">
      <c r="A741">
        <v>2019</v>
      </c>
      <c r="B741">
        <v>85823</v>
      </c>
      <c r="C741" t="s">
        <v>747</v>
      </c>
      <c r="D741" t="s">
        <v>407</v>
      </c>
      <c r="E741" t="s">
        <v>321</v>
      </c>
      <c r="F741">
        <v>387.26299999999998</v>
      </c>
      <c r="G741" t="s">
        <v>241</v>
      </c>
      <c r="H741" t="s">
        <v>704</v>
      </c>
      <c r="I741">
        <v>5105</v>
      </c>
      <c r="J741">
        <v>19688</v>
      </c>
      <c r="K741">
        <v>1.2</v>
      </c>
      <c r="L741">
        <v>1</v>
      </c>
      <c r="M741">
        <v>1.2</v>
      </c>
      <c r="N741" s="36">
        <v>6.2978012943640298</v>
      </c>
      <c r="O741" s="36">
        <v>355.11577463150002</v>
      </c>
      <c r="P741" s="36">
        <v>137.061090111732</v>
      </c>
      <c r="Q741" s="36">
        <v>211221.42700195301</v>
      </c>
      <c r="R741" s="37">
        <v>0</v>
      </c>
      <c r="S741" s="36">
        <v>211221.42700195301</v>
      </c>
      <c r="T741" s="36">
        <f t="shared" si="55"/>
        <v>13391.040083411415</v>
      </c>
      <c r="U741" s="36">
        <f t="shared" si="58"/>
        <v>17478.798427362432</v>
      </c>
      <c r="V741" s="36">
        <f t="shared" si="56"/>
        <v>3238.1504905437355</v>
      </c>
      <c r="W741" s="36">
        <f t="shared" si="57"/>
        <v>1056107.1350097652</v>
      </c>
      <c r="X741" s="36">
        <f t="shared" si="59"/>
        <v>1090215.1240110828</v>
      </c>
      <c r="Y741" t="s">
        <v>61</v>
      </c>
    </row>
    <row r="742" spans="1:25" ht="14.4" x14ac:dyDescent="0.3">
      <c r="A742">
        <v>2019</v>
      </c>
      <c r="B742">
        <v>85823</v>
      </c>
      <c r="C742" t="s">
        <v>747</v>
      </c>
      <c r="D742" t="s">
        <v>409</v>
      </c>
      <c r="E742" t="s">
        <v>321</v>
      </c>
      <c r="F742">
        <v>647.34199999999998</v>
      </c>
      <c r="G742" t="s">
        <v>241</v>
      </c>
      <c r="H742" t="s">
        <v>704</v>
      </c>
      <c r="I742">
        <v>5105</v>
      </c>
      <c r="J742">
        <v>19688</v>
      </c>
      <c r="K742">
        <v>1.2</v>
      </c>
      <c r="L742">
        <v>1</v>
      </c>
      <c r="M742">
        <v>1.2</v>
      </c>
      <c r="N742" s="36">
        <v>35.671893119811998</v>
      </c>
      <c r="O742" s="36">
        <v>1436.67588806152</v>
      </c>
      <c r="P742" s="36">
        <v>965.80799865722599</v>
      </c>
      <c r="Q742" s="36">
        <v>800992.171875</v>
      </c>
      <c r="R742" s="37">
        <v>0</v>
      </c>
      <c r="S742" s="36">
        <v>800992.171875</v>
      </c>
      <c r="T742" s="36">
        <f t="shared" si="55"/>
        <v>75849.289028228726</v>
      </c>
      <c r="U742" s="36">
        <f t="shared" si="58"/>
        <v>70713.187210388031</v>
      </c>
      <c r="V742" s="36">
        <f t="shared" si="56"/>
        <v>22817.793453076156</v>
      </c>
      <c r="W742" s="36">
        <f t="shared" si="57"/>
        <v>4004960.859375</v>
      </c>
      <c r="X742" s="36">
        <f t="shared" si="59"/>
        <v>4174341.1290666927</v>
      </c>
      <c r="Y742" t="s">
        <v>61</v>
      </c>
    </row>
    <row r="743" spans="1:25" ht="14.4" x14ac:dyDescent="0.3">
      <c r="A743">
        <v>2019</v>
      </c>
      <c r="B743">
        <v>85824</v>
      </c>
      <c r="C743" t="s">
        <v>748</v>
      </c>
      <c r="D743" t="s">
        <v>414</v>
      </c>
      <c r="E743" t="s">
        <v>258</v>
      </c>
      <c r="F743">
        <v>0</v>
      </c>
      <c r="G743" t="s">
        <v>241</v>
      </c>
      <c r="H743" t="s">
        <v>61</v>
      </c>
      <c r="I743">
        <v>5101</v>
      </c>
      <c r="J743">
        <v>313185</v>
      </c>
      <c r="K743">
        <v>1</v>
      </c>
      <c r="L743">
        <v>1</v>
      </c>
      <c r="M743">
        <v>1</v>
      </c>
      <c r="N743" s="36">
        <v>0</v>
      </c>
      <c r="O743" s="36">
        <v>0</v>
      </c>
      <c r="P743" s="36">
        <v>0</v>
      </c>
      <c r="Q743" s="36">
        <v>0</v>
      </c>
      <c r="R743" s="37">
        <v>0</v>
      </c>
      <c r="S743" s="36">
        <v>0</v>
      </c>
      <c r="T743" s="36">
        <f t="shared" si="55"/>
        <v>0</v>
      </c>
      <c r="U743" s="36">
        <f t="shared" si="58"/>
        <v>0</v>
      </c>
      <c r="V743" s="36">
        <f t="shared" si="56"/>
        <v>0</v>
      </c>
      <c r="W743" s="36">
        <f t="shared" si="57"/>
        <v>0</v>
      </c>
      <c r="X743" s="36">
        <f t="shared" si="59"/>
        <v>0</v>
      </c>
      <c r="Y743" t="s">
        <v>61</v>
      </c>
    </row>
    <row r="744" spans="1:25" ht="14.4" x14ac:dyDescent="0.3">
      <c r="A744">
        <v>2019</v>
      </c>
      <c r="B744">
        <v>85824</v>
      </c>
      <c r="C744" t="s">
        <v>748</v>
      </c>
      <c r="D744" t="s">
        <v>415</v>
      </c>
      <c r="E744" t="s">
        <v>258</v>
      </c>
      <c r="F744">
        <v>59.494999999999997</v>
      </c>
      <c r="G744" t="s">
        <v>241</v>
      </c>
      <c r="H744" t="s">
        <v>61</v>
      </c>
      <c r="I744">
        <v>5101</v>
      </c>
      <c r="J744">
        <v>313185</v>
      </c>
      <c r="K744">
        <v>1</v>
      </c>
      <c r="L744">
        <v>1</v>
      </c>
      <c r="M744">
        <v>1</v>
      </c>
      <c r="N744" s="36">
        <v>0</v>
      </c>
      <c r="O744" s="36">
        <v>0</v>
      </c>
      <c r="P744" s="36">
        <v>0</v>
      </c>
      <c r="Q744" s="36">
        <v>0</v>
      </c>
      <c r="R744" s="37">
        <v>0</v>
      </c>
      <c r="S744" s="36">
        <v>0</v>
      </c>
      <c r="T744" s="36">
        <f t="shared" si="55"/>
        <v>0</v>
      </c>
      <c r="U744" s="36">
        <f t="shared" si="58"/>
        <v>0</v>
      </c>
      <c r="V744" s="36">
        <f t="shared" si="56"/>
        <v>0</v>
      </c>
      <c r="W744" s="36">
        <f t="shared" si="57"/>
        <v>0</v>
      </c>
      <c r="X744" s="36">
        <f t="shared" si="59"/>
        <v>0</v>
      </c>
      <c r="Y744" t="s">
        <v>61</v>
      </c>
    </row>
    <row r="745" spans="1:25" ht="14.4" x14ac:dyDescent="0.3">
      <c r="A745">
        <v>2019</v>
      </c>
      <c r="B745">
        <v>85824</v>
      </c>
      <c r="C745" t="s">
        <v>748</v>
      </c>
      <c r="D745" t="s">
        <v>412</v>
      </c>
      <c r="E745" t="s">
        <v>258</v>
      </c>
      <c r="F745">
        <v>0</v>
      </c>
      <c r="G745" t="s">
        <v>241</v>
      </c>
      <c r="H745" t="s">
        <v>61</v>
      </c>
      <c r="I745">
        <v>5101</v>
      </c>
      <c r="J745">
        <v>313185</v>
      </c>
      <c r="K745">
        <v>1</v>
      </c>
      <c r="L745">
        <v>1</v>
      </c>
      <c r="M745">
        <v>1</v>
      </c>
      <c r="N745" s="36">
        <v>0</v>
      </c>
      <c r="O745" s="36">
        <v>0</v>
      </c>
      <c r="P745" s="36">
        <v>0</v>
      </c>
      <c r="Q745" s="36">
        <v>0</v>
      </c>
      <c r="R745" s="37">
        <v>0</v>
      </c>
      <c r="S745" s="36">
        <v>0</v>
      </c>
      <c r="T745" s="36">
        <f t="shared" si="55"/>
        <v>0</v>
      </c>
      <c r="U745" s="36">
        <f t="shared" si="58"/>
        <v>0</v>
      </c>
      <c r="V745" s="36">
        <f t="shared" si="56"/>
        <v>0</v>
      </c>
      <c r="W745" s="36">
        <f t="shared" si="57"/>
        <v>0</v>
      </c>
      <c r="X745" s="36">
        <f t="shared" si="59"/>
        <v>0</v>
      </c>
      <c r="Y745" t="s">
        <v>61</v>
      </c>
    </row>
    <row r="746" spans="1:25" ht="14.4" x14ac:dyDescent="0.3">
      <c r="A746">
        <v>2019</v>
      </c>
      <c r="B746">
        <v>85824</v>
      </c>
      <c r="C746" t="s">
        <v>748</v>
      </c>
      <c r="D746" t="s">
        <v>413</v>
      </c>
      <c r="E746" t="s">
        <v>258</v>
      </c>
      <c r="F746">
        <v>73.558000000000007</v>
      </c>
      <c r="G746" t="s">
        <v>241</v>
      </c>
      <c r="H746" t="s">
        <v>61</v>
      </c>
      <c r="I746">
        <v>5101</v>
      </c>
      <c r="J746">
        <v>313185</v>
      </c>
      <c r="K746">
        <v>1</v>
      </c>
      <c r="L746">
        <v>1</v>
      </c>
      <c r="M746">
        <v>1</v>
      </c>
      <c r="N746" s="36">
        <v>0</v>
      </c>
      <c r="O746" s="36">
        <v>0</v>
      </c>
      <c r="P746" s="36">
        <v>0</v>
      </c>
      <c r="Q746" s="36">
        <v>0</v>
      </c>
      <c r="R746" s="37">
        <v>0</v>
      </c>
      <c r="S746" s="36">
        <v>0</v>
      </c>
      <c r="T746" s="36">
        <f t="shared" si="55"/>
        <v>0</v>
      </c>
      <c r="U746" s="36">
        <f t="shared" si="58"/>
        <v>0</v>
      </c>
      <c r="V746" s="36">
        <f t="shared" si="56"/>
        <v>0</v>
      </c>
      <c r="W746" s="36">
        <f t="shared" si="57"/>
        <v>0</v>
      </c>
      <c r="X746" s="36">
        <f t="shared" si="59"/>
        <v>0</v>
      </c>
      <c r="Y746" t="s">
        <v>61</v>
      </c>
    </row>
    <row r="747" spans="1:25" ht="14.4" x14ac:dyDescent="0.3">
      <c r="A747">
        <v>2019</v>
      </c>
      <c r="B747">
        <v>85824</v>
      </c>
      <c r="C747" t="s">
        <v>748</v>
      </c>
      <c r="D747" t="s">
        <v>411</v>
      </c>
      <c r="E747" t="s">
        <v>258</v>
      </c>
      <c r="F747">
        <v>81.840999999999994</v>
      </c>
      <c r="G747" t="s">
        <v>241</v>
      </c>
      <c r="H747" t="s">
        <v>61</v>
      </c>
      <c r="I747">
        <v>5101</v>
      </c>
      <c r="J747">
        <v>313185</v>
      </c>
      <c r="K747">
        <v>1</v>
      </c>
      <c r="L747">
        <v>1</v>
      </c>
      <c r="M747">
        <v>1</v>
      </c>
      <c r="N747" s="36">
        <v>0</v>
      </c>
      <c r="O747" s="36">
        <v>0</v>
      </c>
      <c r="P747" s="36">
        <v>0</v>
      </c>
      <c r="Q747" s="36">
        <v>0</v>
      </c>
      <c r="R747" s="37">
        <v>0</v>
      </c>
      <c r="S747" s="36">
        <v>0</v>
      </c>
      <c r="T747" s="36">
        <f t="shared" si="55"/>
        <v>0</v>
      </c>
      <c r="U747" s="36">
        <f t="shared" si="58"/>
        <v>0</v>
      </c>
      <c r="V747" s="36">
        <f t="shared" si="56"/>
        <v>0</v>
      </c>
      <c r="W747" s="36">
        <f t="shared" si="57"/>
        <v>0</v>
      </c>
      <c r="X747" s="36">
        <f t="shared" si="59"/>
        <v>0</v>
      </c>
      <c r="Y747" t="s">
        <v>61</v>
      </c>
    </row>
    <row r="748" spans="1:25" ht="14.4" x14ac:dyDescent="0.3">
      <c r="A748">
        <v>2019</v>
      </c>
      <c r="B748">
        <v>88406</v>
      </c>
      <c r="C748" t="s">
        <v>416</v>
      </c>
      <c r="D748" t="s">
        <v>417</v>
      </c>
      <c r="E748" t="s">
        <v>258</v>
      </c>
      <c r="F748">
        <v>104.59699999999999</v>
      </c>
      <c r="G748" t="s">
        <v>241</v>
      </c>
      <c r="H748" t="s">
        <v>246</v>
      </c>
      <c r="I748">
        <v>8202</v>
      </c>
      <c r="J748">
        <v>38545</v>
      </c>
      <c r="K748">
        <v>1</v>
      </c>
      <c r="L748">
        <v>1</v>
      </c>
      <c r="M748">
        <v>1</v>
      </c>
      <c r="N748" s="36">
        <v>9.0086160926148295E-3</v>
      </c>
      <c r="O748" s="36">
        <v>0.91020616143941802</v>
      </c>
      <c r="P748" s="36">
        <v>3.83422353479545E-3</v>
      </c>
      <c r="Q748" s="36">
        <v>135.65904951095499</v>
      </c>
      <c r="R748" s="37">
        <v>0</v>
      </c>
      <c r="S748" s="36">
        <v>135.65904951095499</v>
      </c>
      <c r="T748" s="36">
        <f t="shared" si="55"/>
        <v>31.251339656085477</v>
      </c>
      <c r="U748" s="36">
        <f t="shared" si="58"/>
        <v>87.709741231705934</v>
      </c>
      <c r="V748" s="36">
        <f t="shared" si="56"/>
        <v>0.14779014614869063</v>
      </c>
      <c r="W748" s="36">
        <f t="shared" si="57"/>
        <v>678.29524755477496</v>
      </c>
      <c r="X748" s="36">
        <f t="shared" si="59"/>
        <v>797.40411858871505</v>
      </c>
      <c r="Y748" t="s">
        <v>2633</v>
      </c>
    </row>
    <row r="749" spans="1:25" ht="14.4" x14ac:dyDescent="0.3">
      <c r="A749">
        <v>2019</v>
      </c>
      <c r="B749">
        <v>95554</v>
      </c>
      <c r="C749" t="s">
        <v>752</v>
      </c>
      <c r="D749" t="s">
        <v>424</v>
      </c>
      <c r="E749" t="s">
        <v>258</v>
      </c>
      <c r="F749">
        <v>0.83899999999999997</v>
      </c>
      <c r="G749" t="s">
        <v>270</v>
      </c>
      <c r="H749" t="s">
        <v>420</v>
      </c>
      <c r="I749">
        <v>16301</v>
      </c>
      <c r="J749">
        <v>55935</v>
      </c>
      <c r="K749">
        <v>1</v>
      </c>
      <c r="L749">
        <v>1</v>
      </c>
      <c r="M749">
        <v>1</v>
      </c>
      <c r="N749" s="36">
        <v>0</v>
      </c>
      <c r="O749" s="36">
        <v>0</v>
      </c>
      <c r="P749" s="36">
        <v>0</v>
      </c>
      <c r="Q749" s="36">
        <v>0</v>
      </c>
      <c r="R749" s="37">
        <v>0</v>
      </c>
      <c r="S749" s="36">
        <v>0</v>
      </c>
      <c r="T749" s="36">
        <f t="shared" si="55"/>
        <v>0</v>
      </c>
      <c r="U749" s="36">
        <f t="shared" si="58"/>
        <v>0</v>
      </c>
      <c r="V749" s="36">
        <f t="shared" si="56"/>
        <v>0</v>
      </c>
      <c r="W749" s="36">
        <f t="shared" si="57"/>
        <v>0</v>
      </c>
      <c r="X749" s="36">
        <f t="shared" si="59"/>
        <v>0</v>
      </c>
      <c r="Y749" t="s">
        <v>2638</v>
      </c>
    </row>
    <row r="750" spans="1:25" ht="14.4" x14ac:dyDescent="0.3">
      <c r="A750">
        <v>2019</v>
      </c>
      <c r="B750">
        <v>95554</v>
      </c>
      <c r="C750" t="s">
        <v>752</v>
      </c>
      <c r="D750" t="s">
        <v>423</v>
      </c>
      <c r="E750" t="s">
        <v>258</v>
      </c>
      <c r="F750">
        <v>6.3E-2</v>
      </c>
      <c r="G750" t="s">
        <v>270</v>
      </c>
      <c r="H750" t="s">
        <v>420</v>
      </c>
      <c r="I750">
        <v>16301</v>
      </c>
      <c r="J750">
        <v>55935</v>
      </c>
      <c r="K750">
        <v>1</v>
      </c>
      <c r="L750">
        <v>1</v>
      </c>
      <c r="M750">
        <v>1</v>
      </c>
      <c r="N750" s="36">
        <v>4.4462800000000004E-3</v>
      </c>
      <c r="O750" s="36">
        <v>4.3389560000000001E-2</v>
      </c>
      <c r="P750" s="36">
        <v>6.4394399999999893E-2</v>
      </c>
      <c r="Q750" s="36">
        <v>47.835839999999997</v>
      </c>
      <c r="R750" s="37">
        <v>0</v>
      </c>
      <c r="S750" s="36">
        <v>47.835839999999997</v>
      </c>
      <c r="T750" s="36">
        <f t="shared" si="55"/>
        <v>22.383240462000003</v>
      </c>
      <c r="U750" s="36">
        <f t="shared" si="58"/>
        <v>6.0674875965000004</v>
      </c>
      <c r="V750" s="36">
        <f t="shared" si="56"/>
        <v>3.601900763999994</v>
      </c>
      <c r="W750" s="36">
        <f t="shared" si="57"/>
        <v>239.17919999999998</v>
      </c>
      <c r="X750" s="36">
        <f t="shared" si="59"/>
        <v>271.23182882250001</v>
      </c>
      <c r="Y750" t="s">
        <v>2638</v>
      </c>
    </row>
    <row r="751" spans="1:25" ht="14.4" x14ac:dyDescent="0.3">
      <c r="A751">
        <v>2019</v>
      </c>
      <c r="B751">
        <v>95554</v>
      </c>
      <c r="C751" t="s">
        <v>752</v>
      </c>
      <c r="D751" t="s">
        <v>425</v>
      </c>
      <c r="E751" t="s">
        <v>258</v>
      </c>
      <c r="F751">
        <v>0.48199999999999998</v>
      </c>
      <c r="G751" t="s">
        <v>270</v>
      </c>
      <c r="H751" t="s">
        <v>420</v>
      </c>
      <c r="I751">
        <v>16301</v>
      </c>
      <c r="J751">
        <v>55935</v>
      </c>
      <c r="K751">
        <v>1</v>
      </c>
      <c r="L751">
        <v>1</v>
      </c>
      <c r="M751">
        <v>1</v>
      </c>
      <c r="N751" s="36">
        <v>4.7490400000000004E-3</v>
      </c>
      <c r="O751" s="36">
        <v>4.6344080000000003E-2</v>
      </c>
      <c r="P751" s="36">
        <v>6.8779199999999902E-2</v>
      </c>
      <c r="Q751" s="36">
        <v>51.093119999999999</v>
      </c>
      <c r="R751" s="37">
        <v>0</v>
      </c>
      <c r="S751" s="36">
        <v>51.093119999999999</v>
      </c>
      <c r="T751" s="36">
        <f t="shared" si="55"/>
        <v>23.907379716000005</v>
      </c>
      <c r="U751" s="36">
        <f t="shared" si="58"/>
        <v>6.4806402870000008</v>
      </c>
      <c r="V751" s="36">
        <f t="shared" si="56"/>
        <v>3.8471645519999949</v>
      </c>
      <c r="W751" s="36">
        <f t="shared" si="57"/>
        <v>255.46559999999999</v>
      </c>
      <c r="X751" s="36">
        <f t="shared" si="59"/>
        <v>289.70078455499998</v>
      </c>
      <c r="Y751" t="s">
        <v>2638</v>
      </c>
    </row>
    <row r="752" spans="1:25" ht="14.4" x14ac:dyDescent="0.3">
      <c r="A752">
        <v>2019</v>
      </c>
      <c r="B752">
        <v>95554</v>
      </c>
      <c r="C752" t="s">
        <v>752</v>
      </c>
      <c r="D752" t="s">
        <v>421</v>
      </c>
      <c r="E752" t="s">
        <v>321</v>
      </c>
      <c r="F752">
        <v>28.300999999999998</v>
      </c>
      <c r="G752" t="s">
        <v>270</v>
      </c>
      <c r="H752" t="s">
        <v>420</v>
      </c>
      <c r="I752">
        <v>16301</v>
      </c>
      <c r="J752">
        <v>55935</v>
      </c>
      <c r="K752">
        <v>1</v>
      </c>
      <c r="L752">
        <v>1</v>
      </c>
      <c r="M752">
        <v>1</v>
      </c>
      <c r="N752" s="36">
        <v>1.7984905920000001</v>
      </c>
      <c r="O752" s="36">
        <v>70.253538750000004</v>
      </c>
      <c r="P752" s="36">
        <v>1032.2586627000001</v>
      </c>
      <c r="Q752" s="36">
        <v>43838.208180000001</v>
      </c>
      <c r="R752" s="37">
        <v>0</v>
      </c>
      <c r="S752" s="36">
        <v>43838.208180000001</v>
      </c>
      <c r="T752" s="36">
        <f t="shared" si="55"/>
        <v>9053.8714137168008</v>
      </c>
      <c r="U752" s="36">
        <f t="shared" si="58"/>
        <v>9824.079224953126</v>
      </c>
      <c r="V752" s="36">
        <f t="shared" si="56"/>
        <v>57739.388298124504</v>
      </c>
      <c r="W752" s="36">
        <f t="shared" si="57"/>
        <v>219191.04090000002</v>
      </c>
      <c r="X752" s="36">
        <f t="shared" si="59"/>
        <v>295808.37983679445</v>
      </c>
      <c r="Y752" t="s">
        <v>2638</v>
      </c>
    </row>
    <row r="753" spans="1:25" ht="14.4" x14ac:dyDescent="0.3">
      <c r="A753">
        <v>2019</v>
      </c>
      <c r="B753">
        <v>95554</v>
      </c>
      <c r="C753" t="s">
        <v>752</v>
      </c>
      <c r="D753" t="s">
        <v>422</v>
      </c>
      <c r="E753" t="s">
        <v>258</v>
      </c>
      <c r="F753">
        <v>17.129000000000001</v>
      </c>
      <c r="G753" t="s">
        <v>270</v>
      </c>
      <c r="H753" t="s">
        <v>420</v>
      </c>
      <c r="I753">
        <v>16301</v>
      </c>
      <c r="J753">
        <v>55935</v>
      </c>
      <c r="K753">
        <v>1</v>
      </c>
      <c r="L753">
        <v>1</v>
      </c>
      <c r="M753">
        <v>1</v>
      </c>
      <c r="N753" s="36">
        <v>0.37855788000000001</v>
      </c>
      <c r="O753" s="36">
        <v>1.41384048</v>
      </c>
      <c r="P753" s="36">
        <v>4.9442587199999997</v>
      </c>
      <c r="Q753" s="36">
        <v>646.26731999999902</v>
      </c>
      <c r="R753" s="37">
        <v>0</v>
      </c>
      <c r="S753" s="36">
        <v>646.26731999999902</v>
      </c>
      <c r="T753" s="36">
        <f t="shared" si="55"/>
        <v>1905.7171516020003</v>
      </c>
      <c r="U753" s="36">
        <f t="shared" si="58"/>
        <v>197.707918122</v>
      </c>
      <c r="V753" s="36">
        <f t="shared" si="56"/>
        <v>276.55711150320002</v>
      </c>
      <c r="W753" s="36">
        <f t="shared" si="57"/>
        <v>3231.3365999999951</v>
      </c>
      <c r="X753" s="36">
        <f t="shared" si="59"/>
        <v>5611.3187812271954</v>
      </c>
      <c r="Y753" t="s">
        <v>2638</v>
      </c>
    </row>
    <row r="754" spans="1:25" ht="14.4" x14ac:dyDescent="0.3">
      <c r="A754">
        <v>2019</v>
      </c>
      <c r="B754">
        <v>95554</v>
      </c>
      <c r="C754" t="s">
        <v>752</v>
      </c>
      <c r="D754" t="s">
        <v>419</v>
      </c>
      <c r="E754" t="s">
        <v>321</v>
      </c>
      <c r="F754">
        <v>28.300999999999998</v>
      </c>
      <c r="G754" t="s">
        <v>270</v>
      </c>
      <c r="H754" t="s">
        <v>420</v>
      </c>
      <c r="I754">
        <v>16301</v>
      </c>
      <c r="J754">
        <v>55935</v>
      </c>
      <c r="K754">
        <v>1</v>
      </c>
      <c r="L754">
        <v>1</v>
      </c>
      <c r="M754">
        <v>1</v>
      </c>
      <c r="N754" s="36">
        <v>1.7645896320000001</v>
      </c>
      <c r="O754" s="36">
        <v>68.929282499999999</v>
      </c>
      <c r="P754" s="36">
        <v>1012.8009242000001</v>
      </c>
      <c r="Q754" s="36">
        <v>43011.872280000003</v>
      </c>
      <c r="R754" s="37">
        <v>0</v>
      </c>
      <c r="S754" s="36">
        <v>43011.872280000003</v>
      </c>
      <c r="T754" s="36">
        <f t="shared" si="55"/>
        <v>8883.2088959328012</v>
      </c>
      <c r="U754" s="36">
        <f t="shared" si="58"/>
        <v>9638.8985415937495</v>
      </c>
      <c r="V754" s="36">
        <f t="shared" si="56"/>
        <v>56651.019695127005</v>
      </c>
      <c r="W754" s="36">
        <f t="shared" si="57"/>
        <v>215059.36140000002</v>
      </c>
      <c r="X754" s="36">
        <f t="shared" si="59"/>
        <v>290232.48853265354</v>
      </c>
      <c r="Y754" t="s">
        <v>2638</v>
      </c>
    </row>
    <row r="755" spans="1:25" ht="14.4" x14ac:dyDescent="0.3">
      <c r="A755">
        <v>2019</v>
      </c>
      <c r="B755">
        <v>96760</v>
      </c>
      <c r="C755" t="s">
        <v>697</v>
      </c>
      <c r="D755" t="s">
        <v>427</v>
      </c>
      <c r="E755" t="s">
        <v>230</v>
      </c>
      <c r="F755">
        <v>0.56999999999999995</v>
      </c>
      <c r="G755" t="s">
        <v>236</v>
      </c>
      <c r="H755" t="s">
        <v>428</v>
      </c>
      <c r="I755">
        <v>8303</v>
      </c>
      <c r="J755">
        <v>30564</v>
      </c>
      <c r="K755">
        <v>1</v>
      </c>
      <c r="L755">
        <v>1</v>
      </c>
      <c r="M755">
        <v>1</v>
      </c>
      <c r="N755" s="36">
        <v>2.49601536E-2</v>
      </c>
      <c r="O755" s="36">
        <v>1.2187574999999899</v>
      </c>
      <c r="P755" s="36">
        <v>6.5000399999999903E-2</v>
      </c>
      <c r="Q755" s="36">
        <v>1565.9</v>
      </c>
      <c r="R755" s="37">
        <v>1</v>
      </c>
      <c r="S755" s="36">
        <v>0</v>
      </c>
      <c r="T755" s="36">
        <f t="shared" si="55"/>
        <v>68.659392116736001</v>
      </c>
      <c r="U755" s="36">
        <f t="shared" si="58"/>
        <v>93.125260574999245</v>
      </c>
      <c r="V755" s="36">
        <f t="shared" si="56"/>
        <v>1.9866722255999971</v>
      </c>
      <c r="W755" s="36">
        <f t="shared" si="57"/>
        <v>0</v>
      </c>
      <c r="X755" s="36">
        <f t="shared" si="59"/>
        <v>163.77132491733522</v>
      </c>
      <c r="Y755" t="s">
        <v>2633</v>
      </c>
    </row>
    <row r="756" spans="1:25" ht="14.4" x14ac:dyDescent="0.3">
      <c r="A756">
        <v>2019</v>
      </c>
      <c r="B756">
        <v>96760</v>
      </c>
      <c r="C756" t="s">
        <v>697</v>
      </c>
      <c r="D756" t="s">
        <v>432</v>
      </c>
      <c r="E756" t="s">
        <v>230</v>
      </c>
      <c r="F756">
        <v>0.61099999999999999</v>
      </c>
      <c r="G756" t="s">
        <v>236</v>
      </c>
      <c r="H756" t="s">
        <v>428</v>
      </c>
      <c r="I756">
        <v>8303</v>
      </c>
      <c r="J756">
        <v>30564</v>
      </c>
      <c r="K756">
        <v>1</v>
      </c>
      <c r="L756">
        <v>1</v>
      </c>
      <c r="M756">
        <v>1</v>
      </c>
      <c r="N756" s="36">
        <v>6.7450798080000004E-3</v>
      </c>
      <c r="O756" s="36">
        <v>1.37228999999999</v>
      </c>
      <c r="P756" s="36">
        <v>7.3188799999999901E-2</v>
      </c>
      <c r="Q756" s="36">
        <v>1767.2929999999999</v>
      </c>
      <c r="R756" s="37">
        <v>1</v>
      </c>
      <c r="S756" s="36">
        <v>0</v>
      </c>
      <c r="T756" s="36">
        <f t="shared" si="55"/>
        <v>18.554095732654083</v>
      </c>
      <c r="U756" s="36">
        <f t="shared" si="58"/>
        <v>104.85667889999925</v>
      </c>
      <c r="V756" s="36">
        <f t="shared" si="56"/>
        <v>2.2369424831999969</v>
      </c>
      <c r="W756" s="36">
        <f t="shared" si="57"/>
        <v>0</v>
      </c>
      <c r="X756" s="36">
        <f t="shared" si="59"/>
        <v>125.64771711585333</v>
      </c>
      <c r="Y756" t="s">
        <v>2633</v>
      </c>
    </row>
    <row r="757" spans="1:25" ht="14.4" x14ac:dyDescent="0.3">
      <c r="A757">
        <v>2019</v>
      </c>
      <c r="B757">
        <v>96760</v>
      </c>
      <c r="C757" t="s">
        <v>697</v>
      </c>
      <c r="D757" t="s">
        <v>429</v>
      </c>
      <c r="E757" t="s">
        <v>230</v>
      </c>
      <c r="F757">
        <v>142.553</v>
      </c>
      <c r="G757" t="s">
        <v>236</v>
      </c>
      <c r="H757" t="s">
        <v>428</v>
      </c>
      <c r="I757">
        <v>8303</v>
      </c>
      <c r="J757">
        <v>30564</v>
      </c>
      <c r="K757">
        <v>1</v>
      </c>
      <c r="L757">
        <v>1</v>
      </c>
      <c r="M757">
        <v>1</v>
      </c>
      <c r="N757" s="36">
        <v>1.0523714500000001</v>
      </c>
      <c r="O757" s="36">
        <v>336.82378099624998</v>
      </c>
      <c r="P757" s="36">
        <v>38.275496882500001</v>
      </c>
      <c r="Q757" s="36">
        <v>123547</v>
      </c>
      <c r="R757" s="37">
        <v>1</v>
      </c>
      <c r="S757" s="36">
        <v>0</v>
      </c>
      <c r="T757" s="36">
        <f t="shared" si="55"/>
        <v>2894.8212898020006</v>
      </c>
      <c r="U757" s="36">
        <f t="shared" si="58"/>
        <v>25736.705105923465</v>
      </c>
      <c r="V757" s="36">
        <f t="shared" si="56"/>
        <v>1169.8522867167301</v>
      </c>
      <c r="W757" s="36">
        <f t="shared" si="57"/>
        <v>0</v>
      </c>
      <c r="X757" s="36">
        <f t="shared" si="59"/>
        <v>29801.378682442195</v>
      </c>
      <c r="Y757" t="s">
        <v>2633</v>
      </c>
    </row>
    <row r="758" spans="1:25" ht="14.4" x14ac:dyDescent="0.3">
      <c r="A758">
        <v>2019</v>
      </c>
      <c r="B758">
        <v>96760</v>
      </c>
      <c r="C758" t="s">
        <v>697</v>
      </c>
      <c r="D758" t="s">
        <v>431</v>
      </c>
      <c r="E758" t="s">
        <v>230</v>
      </c>
      <c r="F758">
        <v>17.513999999999999</v>
      </c>
      <c r="G758" t="s">
        <v>236</v>
      </c>
      <c r="H758" t="s">
        <v>428</v>
      </c>
      <c r="I758">
        <v>8303</v>
      </c>
      <c r="J758">
        <v>30564</v>
      </c>
      <c r="K758">
        <v>1</v>
      </c>
      <c r="L758">
        <v>1</v>
      </c>
      <c r="M758">
        <v>1</v>
      </c>
      <c r="N758" s="36">
        <v>2.6068992</v>
      </c>
      <c r="O758" s="36">
        <v>2.5457999999999998</v>
      </c>
      <c r="P758" s="36">
        <v>0.13577600000000001</v>
      </c>
      <c r="Q758" s="36">
        <v>3178.3</v>
      </c>
      <c r="R758" s="37">
        <v>1</v>
      </c>
      <c r="S758" s="36">
        <v>0</v>
      </c>
      <c r="T758" s="36">
        <f t="shared" si="55"/>
        <v>7170.9540433920001</v>
      </c>
      <c r="U758" s="36">
        <f t="shared" si="58"/>
        <v>194.52457800000002</v>
      </c>
      <c r="V758" s="36">
        <f t="shared" si="56"/>
        <v>4.1498576640000007</v>
      </c>
      <c r="W758" s="36">
        <f t="shared" si="57"/>
        <v>0</v>
      </c>
      <c r="X758" s="36">
        <f t="shared" si="59"/>
        <v>7369.6284790559994</v>
      </c>
      <c r="Y758" t="s">
        <v>2633</v>
      </c>
    </row>
    <row r="759" spans="1:25" ht="14.4" x14ac:dyDescent="0.3">
      <c r="A759">
        <v>2019</v>
      </c>
      <c r="B759">
        <v>96760</v>
      </c>
      <c r="C759" t="s">
        <v>697</v>
      </c>
      <c r="D759" t="s">
        <v>430</v>
      </c>
      <c r="E759" t="s">
        <v>230</v>
      </c>
      <c r="F759">
        <v>6.109</v>
      </c>
      <c r="G759" t="s">
        <v>236</v>
      </c>
      <c r="H759" t="s">
        <v>428</v>
      </c>
      <c r="I759">
        <v>8303</v>
      </c>
      <c r="J759">
        <v>30564</v>
      </c>
      <c r="K759">
        <v>1</v>
      </c>
      <c r="L759">
        <v>1</v>
      </c>
      <c r="M759">
        <v>1</v>
      </c>
      <c r="N759" s="36">
        <v>2.1885465599999998</v>
      </c>
      <c r="O759" s="36">
        <v>2.1372525000000002</v>
      </c>
      <c r="P759" s="36">
        <v>0.1139868</v>
      </c>
      <c r="Q759" s="36">
        <v>2720.9</v>
      </c>
      <c r="R759" s="37">
        <v>1</v>
      </c>
      <c r="S759" s="36">
        <v>0</v>
      </c>
      <c r="T759" s="36">
        <f t="shared" si="55"/>
        <v>6020.1663353856002</v>
      </c>
      <c r="U759" s="36">
        <f t="shared" si="58"/>
        <v>163.30746352500003</v>
      </c>
      <c r="V759" s="36">
        <f t="shared" si="56"/>
        <v>3.4838925552000002</v>
      </c>
      <c r="W759" s="36">
        <f t="shared" si="57"/>
        <v>0</v>
      </c>
      <c r="X759" s="36">
        <f t="shared" si="59"/>
        <v>6186.957691465801</v>
      </c>
      <c r="Y759" t="s">
        <v>2633</v>
      </c>
    </row>
    <row r="760" spans="1:25" ht="14.4" x14ac:dyDescent="0.3">
      <c r="A760">
        <v>2019</v>
      </c>
      <c r="B760">
        <v>99599</v>
      </c>
      <c r="C760" t="s">
        <v>433</v>
      </c>
      <c r="D760" t="s">
        <v>440</v>
      </c>
      <c r="E760" t="s">
        <v>258</v>
      </c>
      <c r="F760">
        <v>5.4984999999999999</v>
      </c>
      <c r="G760" t="s">
        <v>283</v>
      </c>
      <c r="H760" t="s">
        <v>435</v>
      </c>
      <c r="I760">
        <v>2102</v>
      </c>
      <c r="J760">
        <v>14143</v>
      </c>
      <c r="K760">
        <v>1</v>
      </c>
      <c r="L760">
        <v>1</v>
      </c>
      <c r="M760">
        <v>1</v>
      </c>
      <c r="N760" s="36">
        <v>0.61198814999999995</v>
      </c>
      <c r="O760" s="36">
        <v>2.2856573999999998</v>
      </c>
      <c r="P760" s="36">
        <v>7.9930386000000002</v>
      </c>
      <c r="Q760" s="36">
        <v>1044.7753499999999</v>
      </c>
      <c r="R760" s="37">
        <v>0</v>
      </c>
      <c r="S760" s="36">
        <v>1044.7753499999999</v>
      </c>
      <c r="T760" s="36">
        <f t="shared" si="55"/>
        <v>778.98135649050005</v>
      </c>
      <c r="U760" s="36">
        <f t="shared" si="58"/>
        <v>80.815131520500017</v>
      </c>
      <c r="V760" s="36">
        <f t="shared" si="56"/>
        <v>113.04554491980002</v>
      </c>
      <c r="W760" s="36">
        <f t="shared" si="57"/>
        <v>5223.8767499999994</v>
      </c>
      <c r="X760" s="36">
        <f t="shared" si="59"/>
        <v>6196.7187829307995</v>
      </c>
      <c r="Y760" t="s">
        <v>58</v>
      </c>
    </row>
    <row r="761" spans="1:25" ht="14.4" x14ac:dyDescent="0.3">
      <c r="A761">
        <v>2019</v>
      </c>
      <c r="B761">
        <v>99599</v>
      </c>
      <c r="C761" t="s">
        <v>433</v>
      </c>
      <c r="D761" t="s">
        <v>434</v>
      </c>
      <c r="E761" t="s">
        <v>258</v>
      </c>
      <c r="F761">
        <v>23.033000000000001</v>
      </c>
      <c r="G761" t="s">
        <v>283</v>
      </c>
      <c r="H761" t="s">
        <v>435</v>
      </c>
      <c r="I761">
        <v>2102</v>
      </c>
      <c r="J761">
        <v>14143</v>
      </c>
      <c r="K761">
        <v>1</v>
      </c>
      <c r="L761">
        <v>1</v>
      </c>
      <c r="M761">
        <v>1</v>
      </c>
      <c r="N761" s="36">
        <v>1.8499955699999999</v>
      </c>
      <c r="O761" s="36">
        <v>6.9093757199999999</v>
      </c>
      <c r="P761" s="36">
        <v>24.162373079999998</v>
      </c>
      <c r="Q761" s="36">
        <v>3158.2797299999902</v>
      </c>
      <c r="R761" s="37">
        <v>0</v>
      </c>
      <c r="S761" s="36">
        <v>3158.2797299999902</v>
      </c>
      <c r="T761" s="36">
        <f t="shared" si="55"/>
        <v>2354.8038611859001</v>
      </c>
      <c r="U761" s="36">
        <f t="shared" si="58"/>
        <v>244.29825201990005</v>
      </c>
      <c r="V761" s="36">
        <f t="shared" si="56"/>
        <v>341.72844247044003</v>
      </c>
      <c r="W761" s="36">
        <f t="shared" si="57"/>
        <v>15791.398649999952</v>
      </c>
      <c r="X761" s="36">
        <f t="shared" si="59"/>
        <v>18732.229205676191</v>
      </c>
      <c r="Y761" t="s">
        <v>58</v>
      </c>
    </row>
    <row r="762" spans="1:25" ht="14.4" x14ac:dyDescent="0.3">
      <c r="A762">
        <v>2019</v>
      </c>
      <c r="B762">
        <v>99599</v>
      </c>
      <c r="C762" t="s">
        <v>433</v>
      </c>
      <c r="D762" t="s">
        <v>436</v>
      </c>
      <c r="E762" t="s">
        <v>258</v>
      </c>
      <c r="F762">
        <v>18.695</v>
      </c>
      <c r="G762" t="s">
        <v>283</v>
      </c>
      <c r="H762" t="s">
        <v>435</v>
      </c>
      <c r="I762">
        <v>2102</v>
      </c>
      <c r="J762">
        <v>14143</v>
      </c>
      <c r="K762">
        <v>1</v>
      </c>
      <c r="L762">
        <v>1</v>
      </c>
      <c r="M762">
        <v>1</v>
      </c>
      <c r="N762" s="36">
        <v>1.2486954699999999</v>
      </c>
      <c r="O762" s="36">
        <v>4.6636361199999996</v>
      </c>
      <c r="P762" s="36">
        <v>16.308928680000001</v>
      </c>
      <c r="Q762" s="36">
        <v>2131.75083</v>
      </c>
      <c r="R762" s="37">
        <v>0</v>
      </c>
      <c r="S762" s="36">
        <v>2131.75083</v>
      </c>
      <c r="T762" s="36">
        <f t="shared" si="55"/>
        <v>1589.4270028989001</v>
      </c>
      <c r="U762" s="36">
        <f t="shared" si="58"/>
        <v>164.89451411290003</v>
      </c>
      <c r="V762" s="36">
        <f t="shared" si="56"/>
        <v>230.65717832124005</v>
      </c>
      <c r="W762" s="36">
        <f t="shared" si="57"/>
        <v>10658.754150000001</v>
      </c>
      <c r="X762" s="36">
        <f t="shared" si="59"/>
        <v>12643.732845333041</v>
      </c>
      <c r="Y762" t="s">
        <v>58</v>
      </c>
    </row>
    <row r="763" spans="1:25" ht="14.4" x14ac:dyDescent="0.3">
      <c r="A763">
        <v>2019</v>
      </c>
      <c r="B763">
        <v>99599</v>
      </c>
      <c r="C763" t="s">
        <v>433</v>
      </c>
      <c r="D763" t="s">
        <v>437</v>
      </c>
      <c r="E763" t="s">
        <v>258</v>
      </c>
      <c r="F763">
        <v>20.527999999999999</v>
      </c>
      <c r="G763" t="s">
        <v>283</v>
      </c>
      <c r="H763" t="s">
        <v>435</v>
      </c>
      <c r="I763">
        <v>2102</v>
      </c>
      <c r="J763">
        <v>14143</v>
      </c>
      <c r="K763">
        <v>1</v>
      </c>
      <c r="L763">
        <v>1</v>
      </c>
      <c r="M763">
        <v>1</v>
      </c>
      <c r="N763" s="36">
        <v>2.8516604299999901</v>
      </c>
      <c r="O763" s="36">
        <v>10.650400279999999</v>
      </c>
      <c r="P763" s="36">
        <v>37.244890919999897</v>
      </c>
      <c r="Q763" s="36">
        <v>4868.3042699999896</v>
      </c>
      <c r="R763" s="37">
        <v>0</v>
      </c>
      <c r="S763" s="36">
        <v>4868.3042699999896</v>
      </c>
      <c r="T763" s="36">
        <f t="shared" si="55"/>
        <v>3629.7930115340878</v>
      </c>
      <c r="U763" s="36">
        <f t="shared" si="58"/>
        <v>376.57152790010008</v>
      </c>
      <c r="V763" s="36">
        <f t="shared" si="56"/>
        <v>526.75449228155867</v>
      </c>
      <c r="W763" s="36">
        <f t="shared" si="57"/>
        <v>24341.521349999948</v>
      </c>
      <c r="X763" s="36">
        <f t="shared" si="59"/>
        <v>28874.640381715697</v>
      </c>
      <c r="Y763" t="s">
        <v>58</v>
      </c>
    </row>
    <row r="764" spans="1:25" ht="14.4" x14ac:dyDescent="0.3">
      <c r="A764">
        <v>2019</v>
      </c>
      <c r="B764">
        <v>99599</v>
      </c>
      <c r="C764" t="s">
        <v>433</v>
      </c>
      <c r="D764" t="s">
        <v>439</v>
      </c>
      <c r="E764" t="s">
        <v>258</v>
      </c>
      <c r="F764">
        <v>8.1255000000000006</v>
      </c>
      <c r="G764" t="s">
        <v>283</v>
      </c>
      <c r="H764" t="s">
        <v>435</v>
      </c>
      <c r="I764">
        <v>2102</v>
      </c>
      <c r="J764">
        <v>14143</v>
      </c>
      <c r="K764">
        <v>1</v>
      </c>
      <c r="L764">
        <v>1</v>
      </c>
      <c r="M764">
        <v>1</v>
      </c>
      <c r="N764" s="36">
        <v>1.17547373</v>
      </c>
      <c r="O764" s="36">
        <v>4.3901670799999897</v>
      </c>
      <c r="P764" s="36">
        <v>15.352596119999999</v>
      </c>
      <c r="Q764" s="36">
        <v>2006.7479699999899</v>
      </c>
      <c r="R764" s="37">
        <v>0</v>
      </c>
      <c r="S764" s="36">
        <v>2006.7479699999899</v>
      </c>
      <c r="T764" s="36">
        <f t="shared" si="55"/>
        <v>1496.2252467051001</v>
      </c>
      <c r="U764" s="36">
        <f t="shared" si="58"/>
        <v>155.22533253109967</v>
      </c>
      <c r="V764" s="36">
        <f t="shared" si="56"/>
        <v>217.13176692516004</v>
      </c>
      <c r="W764" s="36">
        <f t="shared" si="57"/>
        <v>10033.739849999949</v>
      </c>
      <c r="X764" s="36">
        <f t="shared" si="59"/>
        <v>11902.322196161309</v>
      </c>
      <c r="Y764" t="s">
        <v>58</v>
      </c>
    </row>
    <row r="765" spans="1:25" ht="14.4" x14ac:dyDescent="0.3">
      <c r="A765">
        <v>2019</v>
      </c>
      <c r="B765">
        <v>99599</v>
      </c>
      <c r="C765" t="s">
        <v>433</v>
      </c>
      <c r="D765" t="s">
        <v>438</v>
      </c>
      <c r="E765" t="s">
        <v>258</v>
      </c>
      <c r="F765">
        <v>23.216000000000001</v>
      </c>
      <c r="G765" t="s">
        <v>283</v>
      </c>
      <c r="H765" t="s">
        <v>435</v>
      </c>
      <c r="I765">
        <v>2102</v>
      </c>
      <c r="J765">
        <v>14143</v>
      </c>
      <c r="K765">
        <v>1</v>
      </c>
      <c r="L765">
        <v>1</v>
      </c>
      <c r="M765">
        <v>1</v>
      </c>
      <c r="N765" s="36">
        <v>2.5452781099999999</v>
      </c>
      <c r="O765" s="36">
        <v>9.5061215600000004</v>
      </c>
      <c r="P765" s="36">
        <v>33.243300840000003</v>
      </c>
      <c r="Q765" s="36">
        <v>4345.2537899999998</v>
      </c>
      <c r="R765" s="37">
        <v>0</v>
      </c>
      <c r="S765" s="36">
        <v>4345.2537899999998</v>
      </c>
      <c r="T765" s="36">
        <f t="shared" si="55"/>
        <v>3239.8081478757003</v>
      </c>
      <c r="U765" s="36">
        <f t="shared" si="58"/>
        <v>336.11269305770008</v>
      </c>
      <c r="V765" s="36">
        <f t="shared" si="56"/>
        <v>470.16000378012012</v>
      </c>
      <c r="W765" s="36">
        <f t="shared" si="57"/>
        <v>21726.268949999998</v>
      </c>
      <c r="X765" s="36">
        <f t="shared" si="59"/>
        <v>25772.349794713518</v>
      </c>
      <c r="Y765" t="s">
        <v>58</v>
      </c>
    </row>
    <row r="766" spans="1:25" ht="14.4" x14ac:dyDescent="0.3">
      <c r="A766">
        <v>2019</v>
      </c>
      <c r="B766">
        <v>100618</v>
      </c>
      <c r="C766" t="s">
        <v>441</v>
      </c>
      <c r="D766" t="s">
        <v>442</v>
      </c>
      <c r="E766" t="s">
        <v>258</v>
      </c>
      <c r="F766">
        <v>20.722999999999999</v>
      </c>
      <c r="G766" t="s">
        <v>283</v>
      </c>
      <c r="H766" t="s">
        <v>284</v>
      </c>
      <c r="I766">
        <v>8102</v>
      </c>
      <c r="J766">
        <v>124753</v>
      </c>
      <c r="K766">
        <v>1.2</v>
      </c>
      <c r="L766">
        <v>1</v>
      </c>
      <c r="M766">
        <v>1</v>
      </c>
      <c r="N766" s="36">
        <v>0</v>
      </c>
      <c r="O766" s="36">
        <v>0</v>
      </c>
      <c r="P766" s="36">
        <v>0</v>
      </c>
      <c r="Q766" s="36">
        <v>0</v>
      </c>
      <c r="R766" s="37">
        <v>0</v>
      </c>
      <c r="S766" s="36">
        <v>0</v>
      </c>
      <c r="T766" s="36">
        <f t="shared" si="55"/>
        <v>0</v>
      </c>
      <c r="U766" s="36">
        <f t="shared" si="58"/>
        <v>0</v>
      </c>
      <c r="V766" s="36">
        <f t="shared" si="56"/>
        <v>0</v>
      </c>
      <c r="W766" s="36">
        <f t="shared" si="57"/>
        <v>0</v>
      </c>
      <c r="X766" s="36">
        <f t="shared" si="59"/>
        <v>0</v>
      </c>
      <c r="Y766" t="s">
        <v>2633</v>
      </c>
    </row>
    <row r="767" spans="1:25" ht="14.4" x14ac:dyDescent="0.3">
      <c r="A767">
        <v>2019</v>
      </c>
      <c r="B767">
        <v>100618</v>
      </c>
      <c r="C767" t="s">
        <v>441</v>
      </c>
      <c r="D767" t="s">
        <v>443</v>
      </c>
      <c r="E767" t="s">
        <v>258</v>
      </c>
      <c r="F767">
        <v>10.362</v>
      </c>
      <c r="G767" t="s">
        <v>283</v>
      </c>
      <c r="H767" t="s">
        <v>284</v>
      </c>
      <c r="I767">
        <v>8102</v>
      </c>
      <c r="J767">
        <v>124753</v>
      </c>
      <c r="K767">
        <v>1.2</v>
      </c>
      <c r="L767">
        <v>1</v>
      </c>
      <c r="M767">
        <v>1</v>
      </c>
      <c r="N767" s="36">
        <v>0</v>
      </c>
      <c r="O767" s="36">
        <v>0</v>
      </c>
      <c r="P767" s="36">
        <v>0</v>
      </c>
      <c r="Q767" s="36">
        <v>0</v>
      </c>
      <c r="R767" s="37">
        <v>0</v>
      </c>
      <c r="S767" s="36">
        <v>0</v>
      </c>
      <c r="T767" s="36">
        <f t="shared" si="55"/>
        <v>0</v>
      </c>
      <c r="U767" s="36">
        <f t="shared" si="58"/>
        <v>0</v>
      </c>
      <c r="V767" s="36">
        <f t="shared" si="56"/>
        <v>0</v>
      </c>
      <c r="W767" s="36">
        <f t="shared" si="57"/>
        <v>0</v>
      </c>
      <c r="X767" s="36">
        <f t="shared" si="59"/>
        <v>0</v>
      </c>
      <c r="Y767" t="s">
        <v>2633</v>
      </c>
    </row>
    <row r="768" spans="1:25" ht="14.4" x14ac:dyDescent="0.3">
      <c r="A768">
        <v>2019</v>
      </c>
      <c r="B768">
        <v>100618</v>
      </c>
      <c r="C768" t="s">
        <v>441</v>
      </c>
      <c r="D768" t="s">
        <v>444</v>
      </c>
      <c r="E768" t="s">
        <v>258</v>
      </c>
      <c r="F768">
        <v>20.722999999999999</v>
      </c>
      <c r="G768" t="s">
        <v>283</v>
      </c>
      <c r="H768" t="s">
        <v>284</v>
      </c>
      <c r="I768">
        <v>8102</v>
      </c>
      <c r="J768">
        <v>124753</v>
      </c>
      <c r="K768">
        <v>1.2</v>
      </c>
      <c r="L768">
        <v>1</v>
      </c>
      <c r="M768">
        <v>1</v>
      </c>
      <c r="N768" s="36">
        <v>0</v>
      </c>
      <c r="O768" s="36">
        <v>0</v>
      </c>
      <c r="P768" s="36">
        <v>0</v>
      </c>
      <c r="Q768" s="36">
        <v>0</v>
      </c>
      <c r="R768" s="37">
        <v>0</v>
      </c>
      <c r="S768" s="36">
        <v>0</v>
      </c>
      <c r="T768" s="36">
        <f t="shared" si="55"/>
        <v>0</v>
      </c>
      <c r="U768" s="36">
        <f t="shared" si="58"/>
        <v>0</v>
      </c>
      <c r="V768" s="36">
        <f t="shared" si="56"/>
        <v>0</v>
      </c>
      <c r="W768" s="36">
        <f t="shared" si="57"/>
        <v>0</v>
      </c>
      <c r="X768" s="36">
        <f t="shared" si="59"/>
        <v>0</v>
      </c>
      <c r="Y768" t="s">
        <v>2633</v>
      </c>
    </row>
    <row r="769" spans="1:25" ht="14.4" x14ac:dyDescent="0.3">
      <c r="A769">
        <v>2019</v>
      </c>
      <c r="B769">
        <v>245367</v>
      </c>
      <c r="C769" t="s">
        <v>728</v>
      </c>
      <c r="D769" t="s">
        <v>449</v>
      </c>
      <c r="E769" t="s">
        <v>230</v>
      </c>
      <c r="F769">
        <v>109.60299999999999</v>
      </c>
      <c r="G769" t="s">
        <v>270</v>
      </c>
      <c r="H769" t="s">
        <v>447</v>
      </c>
      <c r="I769">
        <v>16105</v>
      </c>
      <c r="J769">
        <v>8640</v>
      </c>
      <c r="K769">
        <v>1</v>
      </c>
      <c r="L769">
        <v>1</v>
      </c>
      <c r="M769">
        <v>1</v>
      </c>
      <c r="N769" s="36">
        <v>2.4879476566599998</v>
      </c>
      <c r="O769" s="36">
        <v>80.522787227999999</v>
      </c>
      <c r="P769" s="36">
        <v>0.22883612609666601</v>
      </c>
      <c r="Q769" s="36">
        <v>114479</v>
      </c>
      <c r="R769" s="37">
        <v>1</v>
      </c>
      <c r="S769" s="36">
        <v>0</v>
      </c>
      <c r="T769" s="36">
        <f t="shared" si="55"/>
        <v>1934.6280978188158</v>
      </c>
      <c r="U769" s="36">
        <f t="shared" si="58"/>
        <v>1739.2922041248</v>
      </c>
      <c r="V769" s="36">
        <f t="shared" si="56"/>
        <v>1.9771441294751944</v>
      </c>
      <c r="W769" s="36">
        <f t="shared" si="57"/>
        <v>0</v>
      </c>
      <c r="X769" s="36">
        <f t="shared" si="59"/>
        <v>3675.897446073091</v>
      </c>
      <c r="Y769" t="s">
        <v>2638</v>
      </c>
    </row>
    <row r="770" spans="1:25" ht="14.4" x14ac:dyDescent="0.3">
      <c r="A770">
        <v>2019</v>
      </c>
      <c r="B770">
        <v>245367</v>
      </c>
      <c r="C770" t="s">
        <v>728</v>
      </c>
      <c r="D770" t="s">
        <v>448</v>
      </c>
      <c r="E770" t="s">
        <v>258</v>
      </c>
      <c r="F770">
        <v>52.357999999999997</v>
      </c>
      <c r="G770" t="s">
        <v>270</v>
      </c>
      <c r="H770" t="s">
        <v>447</v>
      </c>
      <c r="I770">
        <v>16105</v>
      </c>
      <c r="J770">
        <v>8640</v>
      </c>
      <c r="K770">
        <v>1</v>
      </c>
      <c r="L770">
        <v>1</v>
      </c>
      <c r="M770">
        <v>1</v>
      </c>
      <c r="N770" s="36">
        <v>1.00182463882335</v>
      </c>
      <c r="O770" s="36">
        <v>12.9415891999429</v>
      </c>
      <c r="P770" s="36">
        <v>2.0999418430230299</v>
      </c>
      <c r="Q770" s="36">
        <v>15295.998187737599</v>
      </c>
      <c r="R770" s="37">
        <v>0</v>
      </c>
      <c r="S770" s="36">
        <v>15295.998187737599</v>
      </c>
      <c r="T770" s="36">
        <f t="shared" si="55"/>
        <v>779.01883914903703</v>
      </c>
      <c r="U770" s="36">
        <f t="shared" si="58"/>
        <v>279.53832671876665</v>
      </c>
      <c r="V770" s="36">
        <f t="shared" si="56"/>
        <v>18.143497523718981</v>
      </c>
      <c r="W770" s="36">
        <f t="shared" si="57"/>
        <v>76479.990938688003</v>
      </c>
      <c r="X770" s="36">
        <f t="shared" si="59"/>
        <v>77556.691602079518</v>
      </c>
      <c r="Y770" t="s">
        <v>2638</v>
      </c>
    </row>
    <row r="771" spans="1:25" ht="14.4" x14ac:dyDescent="0.3">
      <c r="A771">
        <v>2019</v>
      </c>
      <c r="B771">
        <v>245367</v>
      </c>
      <c r="C771" t="s">
        <v>728</v>
      </c>
      <c r="D771" t="s">
        <v>446</v>
      </c>
      <c r="E771" t="s">
        <v>258</v>
      </c>
      <c r="F771">
        <v>52.357999999999997</v>
      </c>
      <c r="G771" t="s">
        <v>270</v>
      </c>
      <c r="H771" t="s">
        <v>447</v>
      </c>
      <c r="I771">
        <v>16105</v>
      </c>
      <c r="J771">
        <v>8640</v>
      </c>
      <c r="K771">
        <v>1</v>
      </c>
      <c r="L771">
        <v>1</v>
      </c>
      <c r="M771">
        <v>1</v>
      </c>
      <c r="N771" s="36">
        <v>0.55595950717172904</v>
      </c>
      <c r="O771" s="36">
        <v>3.6379173845750699</v>
      </c>
      <c r="P771" s="36">
        <v>5.3968277025081104</v>
      </c>
      <c r="Q771" s="36">
        <v>3255.0334914699602</v>
      </c>
      <c r="R771" s="37">
        <v>0</v>
      </c>
      <c r="S771" s="36">
        <v>3255.0334914699602</v>
      </c>
      <c r="T771" s="36">
        <f t="shared" ref="T771:T834" si="60">0.1*$K771*$J771*$T$1*$N771</f>
        <v>432.31411277673652</v>
      </c>
      <c r="U771" s="36">
        <f t="shared" si="58"/>
        <v>78.57901550682152</v>
      </c>
      <c r="V771" s="36">
        <f t="shared" ref="V771:V834" si="61">0.1*$M771*$J771*$V$1*$P771</f>
        <v>46.628591349670074</v>
      </c>
      <c r="W771" s="36">
        <f t="shared" ref="W771:W834" si="62">+S771*$W$1</f>
        <v>16275.1674573498</v>
      </c>
      <c r="X771" s="36">
        <f t="shared" si="59"/>
        <v>16832.689176983029</v>
      </c>
      <c r="Y771" t="s">
        <v>2638</v>
      </c>
    </row>
    <row r="772" spans="1:25" ht="14.4" x14ac:dyDescent="0.3">
      <c r="A772">
        <v>2019</v>
      </c>
      <c r="B772">
        <v>245656</v>
      </c>
      <c r="C772" t="s">
        <v>450</v>
      </c>
      <c r="D772" t="s">
        <v>451</v>
      </c>
      <c r="E772" t="s">
        <v>258</v>
      </c>
      <c r="F772">
        <v>422.03</v>
      </c>
      <c r="G772" t="s">
        <v>241</v>
      </c>
      <c r="H772" t="s">
        <v>59</v>
      </c>
      <c r="I772">
        <v>3101</v>
      </c>
      <c r="J772">
        <v>169528</v>
      </c>
      <c r="K772">
        <v>1</v>
      </c>
      <c r="L772">
        <v>1</v>
      </c>
      <c r="M772">
        <v>1.2</v>
      </c>
      <c r="N772" s="36">
        <v>2.8785550966858799E-3</v>
      </c>
      <c r="O772" s="36">
        <v>5.6073378771543503E-2</v>
      </c>
      <c r="P772" s="36">
        <v>2.1566508803516599E-4</v>
      </c>
      <c r="Q772" s="36">
        <v>25.010707855224599</v>
      </c>
      <c r="R772" s="37">
        <v>0</v>
      </c>
      <c r="S772" s="36">
        <v>25.010707855224599</v>
      </c>
      <c r="T772" s="36">
        <f t="shared" si="60"/>
        <v>43.919611958786746</v>
      </c>
      <c r="U772" s="36">
        <f t="shared" ref="U772:U835" si="63">0.1*$L772*$J772*$U$1*$O772</f>
        <v>23.765019390955565</v>
      </c>
      <c r="V772" s="36">
        <f t="shared" si="61"/>
        <v>4.3873525253310744E-2</v>
      </c>
      <c r="W772" s="36">
        <f t="shared" si="62"/>
        <v>125.05353927612299</v>
      </c>
      <c r="X772" s="36">
        <f t="shared" ref="X772:X835" si="64">SUM(T772:W772)</f>
        <v>192.78204415111861</v>
      </c>
      <c r="Y772" t="s">
        <v>2637</v>
      </c>
    </row>
    <row r="773" spans="1:25" ht="14.4" x14ac:dyDescent="0.3">
      <c r="A773">
        <v>2019</v>
      </c>
      <c r="B773">
        <v>245714</v>
      </c>
      <c r="C773" t="s">
        <v>692</v>
      </c>
      <c r="D773" t="s">
        <v>694</v>
      </c>
      <c r="E773" t="s">
        <v>230</v>
      </c>
      <c r="F773">
        <v>66.918999999999997</v>
      </c>
      <c r="G773" t="s">
        <v>231</v>
      </c>
      <c r="H773" t="s">
        <v>454</v>
      </c>
      <c r="I773">
        <v>8108</v>
      </c>
      <c r="J773">
        <v>143458</v>
      </c>
      <c r="K773">
        <v>1.2</v>
      </c>
      <c r="L773">
        <v>1</v>
      </c>
      <c r="M773">
        <v>1</v>
      </c>
      <c r="N773" s="36">
        <v>0.19643315203199899</v>
      </c>
      <c r="O773" s="36">
        <v>154.83441551227901</v>
      </c>
      <c r="P773" s="36">
        <v>17.592722582249898</v>
      </c>
      <c r="Q773" s="36">
        <v>175286.06208</v>
      </c>
      <c r="R773" s="37">
        <v>1</v>
      </c>
      <c r="S773" s="36">
        <v>0</v>
      </c>
      <c r="T773" s="36">
        <f t="shared" si="60"/>
        <v>3043.4299694143033</v>
      </c>
      <c r="U773" s="36">
        <f t="shared" si="63"/>
        <v>55530.588951401311</v>
      </c>
      <c r="V773" s="36">
        <f t="shared" si="61"/>
        <v>2523.8167962044063</v>
      </c>
      <c r="W773" s="36">
        <f t="shared" si="62"/>
        <v>0</v>
      </c>
      <c r="X773" s="36">
        <f t="shared" si="64"/>
        <v>61097.835717020018</v>
      </c>
      <c r="Y773" t="s">
        <v>2633</v>
      </c>
    </row>
    <row r="774" spans="1:25" ht="14.4" x14ac:dyDescent="0.3">
      <c r="A774">
        <v>2019</v>
      </c>
      <c r="B774">
        <v>245714</v>
      </c>
      <c r="C774" t="s">
        <v>692</v>
      </c>
      <c r="D774" t="s">
        <v>693</v>
      </c>
      <c r="E774" t="s">
        <v>258</v>
      </c>
      <c r="F774">
        <v>32.220999999999997</v>
      </c>
      <c r="G774" t="s">
        <v>231</v>
      </c>
      <c r="H774" t="s">
        <v>454</v>
      </c>
      <c r="I774">
        <v>8108</v>
      </c>
      <c r="J774">
        <v>143458</v>
      </c>
      <c r="K774">
        <v>1.2</v>
      </c>
      <c r="L774">
        <v>1</v>
      </c>
      <c r="M774">
        <v>1</v>
      </c>
      <c r="N774" s="36">
        <v>0.27152688000000003</v>
      </c>
      <c r="O774" s="36">
        <v>0.12252192000000001</v>
      </c>
      <c r="P774" s="36">
        <v>0.35735827040000001</v>
      </c>
      <c r="Q774" s="36">
        <v>377.47608000000002</v>
      </c>
      <c r="R774" s="37">
        <v>0</v>
      </c>
      <c r="S774" s="36">
        <v>377.47608000000002</v>
      </c>
      <c r="T774" s="36">
        <f t="shared" si="60"/>
        <v>4206.89194031232</v>
      </c>
      <c r="U774" s="36">
        <f t="shared" si="63"/>
        <v>43.941873998400006</v>
      </c>
      <c r="V774" s="36">
        <f t="shared" si="61"/>
        <v>51.265902755043214</v>
      </c>
      <c r="W774" s="36">
        <f t="shared" si="62"/>
        <v>1887.3804</v>
      </c>
      <c r="X774" s="36">
        <f t="shared" si="64"/>
        <v>6189.4801170657638</v>
      </c>
      <c r="Y774" t="s">
        <v>2633</v>
      </c>
    </row>
    <row r="775" spans="1:25" ht="14.4" x14ac:dyDescent="0.3">
      <c r="A775">
        <v>2019</v>
      </c>
      <c r="B775">
        <v>245724</v>
      </c>
      <c r="C775" t="s">
        <v>751</v>
      </c>
      <c r="D775" t="s">
        <v>457</v>
      </c>
      <c r="E775" t="s">
        <v>258</v>
      </c>
      <c r="F775">
        <v>94.338999999999999</v>
      </c>
      <c r="G775" t="s">
        <v>241</v>
      </c>
      <c r="H775" t="s">
        <v>428</v>
      </c>
      <c r="I775">
        <v>8303</v>
      </c>
      <c r="J775">
        <v>30564</v>
      </c>
      <c r="K775">
        <v>1</v>
      </c>
      <c r="L775">
        <v>1</v>
      </c>
      <c r="M775">
        <v>1</v>
      </c>
      <c r="N775" s="36">
        <v>1.35628436692059E-3</v>
      </c>
      <c r="O775" s="36">
        <v>0.33293670415878301</v>
      </c>
      <c r="P775" s="36">
        <v>1.4177119592204601E-3</v>
      </c>
      <c r="Q775" s="36">
        <v>50.047607421875</v>
      </c>
      <c r="R775" s="37">
        <v>0</v>
      </c>
      <c r="S775" s="36">
        <v>50.047607421875</v>
      </c>
      <c r="T775" s="36">
        <f t="shared" si="60"/>
        <v>3.7308127851504822</v>
      </c>
      <c r="U775" s="36">
        <f t="shared" si="63"/>
        <v>25.439693564772615</v>
      </c>
      <c r="V775" s="36">
        <f t="shared" si="61"/>
        <v>4.3330948321614146E-2</v>
      </c>
      <c r="W775" s="36">
        <f t="shared" si="62"/>
        <v>250.238037109375</v>
      </c>
      <c r="X775" s="36">
        <f t="shared" si="64"/>
        <v>279.4518744076197</v>
      </c>
      <c r="Y775" t="s">
        <v>2633</v>
      </c>
    </row>
    <row r="776" spans="1:25" ht="14.4" x14ac:dyDescent="0.3">
      <c r="A776">
        <v>2019</v>
      </c>
      <c r="B776">
        <v>245724</v>
      </c>
      <c r="C776" t="s">
        <v>751</v>
      </c>
      <c r="D776" t="s">
        <v>458</v>
      </c>
      <c r="E776" t="s">
        <v>258</v>
      </c>
      <c r="F776">
        <v>94.338999999999999</v>
      </c>
      <c r="G776" t="s">
        <v>241</v>
      </c>
      <c r="H776" t="s">
        <v>428</v>
      </c>
      <c r="I776">
        <v>8303</v>
      </c>
      <c r="J776">
        <v>30564</v>
      </c>
      <c r="K776">
        <v>1</v>
      </c>
      <c r="L776">
        <v>1</v>
      </c>
      <c r="M776">
        <v>1</v>
      </c>
      <c r="N776" s="36">
        <v>1.35628436692059E-3</v>
      </c>
      <c r="O776" s="36">
        <v>0.33293670415878301</v>
      </c>
      <c r="P776" s="36">
        <v>1.4177119592204601E-3</v>
      </c>
      <c r="Q776" s="36">
        <v>50.047607421875</v>
      </c>
      <c r="R776" s="37">
        <v>0</v>
      </c>
      <c r="S776" s="36">
        <v>50.047607421875</v>
      </c>
      <c r="T776" s="36">
        <f t="shared" si="60"/>
        <v>3.7308127851504822</v>
      </c>
      <c r="U776" s="36">
        <f t="shared" si="63"/>
        <v>25.439693564772615</v>
      </c>
      <c r="V776" s="36">
        <f t="shared" si="61"/>
        <v>4.3330948321614146E-2</v>
      </c>
      <c r="W776" s="36">
        <f t="shared" si="62"/>
        <v>250.238037109375</v>
      </c>
      <c r="X776" s="36">
        <f t="shared" si="64"/>
        <v>279.4518744076197</v>
      </c>
      <c r="Y776" t="s">
        <v>2633</v>
      </c>
    </row>
    <row r="777" spans="1:25" ht="14.4" x14ac:dyDescent="0.3">
      <c r="A777">
        <v>2019</v>
      </c>
      <c r="B777">
        <v>245724</v>
      </c>
      <c r="C777" t="s">
        <v>751</v>
      </c>
      <c r="D777" t="s">
        <v>459</v>
      </c>
      <c r="E777" t="s">
        <v>258</v>
      </c>
      <c r="F777">
        <v>94.338999999999999</v>
      </c>
      <c r="G777" t="s">
        <v>241</v>
      </c>
      <c r="H777" t="s">
        <v>428</v>
      </c>
      <c r="I777">
        <v>8303</v>
      </c>
      <c r="J777">
        <v>30564</v>
      </c>
      <c r="K777">
        <v>1</v>
      </c>
      <c r="L777">
        <v>1</v>
      </c>
      <c r="M777">
        <v>1</v>
      </c>
      <c r="N777" s="36">
        <v>1.4861678937449999E-3</v>
      </c>
      <c r="O777" s="36">
        <v>0.36482012271881098</v>
      </c>
      <c r="P777" s="36">
        <v>1.5534779522567901E-3</v>
      </c>
      <c r="Q777" s="36">
        <v>54.840373992919901</v>
      </c>
      <c r="R777" s="37">
        <v>0</v>
      </c>
      <c r="S777" s="36">
        <v>54.840373992919901</v>
      </c>
      <c r="T777" s="36">
        <f t="shared" si="60"/>
        <v>4.0880911953979959</v>
      </c>
      <c r="U777" s="36">
        <f t="shared" si="63"/>
        <v>27.875905576944351</v>
      </c>
      <c r="V777" s="36">
        <f t="shared" si="61"/>
        <v>4.7480500132776535E-2</v>
      </c>
      <c r="W777" s="36">
        <f t="shared" si="62"/>
        <v>274.2018699645995</v>
      </c>
      <c r="X777" s="36">
        <f t="shared" si="64"/>
        <v>306.21334723707463</v>
      </c>
      <c r="Y777" t="s">
        <v>2633</v>
      </c>
    </row>
    <row r="778" spans="1:25" ht="14.4" x14ac:dyDescent="0.3">
      <c r="A778">
        <v>2019</v>
      </c>
      <c r="B778">
        <v>245724</v>
      </c>
      <c r="C778" t="s">
        <v>751</v>
      </c>
      <c r="D778" t="s">
        <v>460</v>
      </c>
      <c r="E778" t="s">
        <v>258</v>
      </c>
      <c r="F778">
        <v>94.338999999999999</v>
      </c>
      <c r="G778" t="s">
        <v>241</v>
      </c>
      <c r="H778" t="s">
        <v>428</v>
      </c>
      <c r="I778">
        <v>8303</v>
      </c>
      <c r="J778">
        <v>30564</v>
      </c>
      <c r="K778">
        <v>1</v>
      </c>
      <c r="L778">
        <v>1</v>
      </c>
      <c r="M778">
        <v>1</v>
      </c>
      <c r="N778" s="36">
        <v>4.3787478352896799E-4</v>
      </c>
      <c r="O778" s="36">
        <v>0.18128041923046101</v>
      </c>
      <c r="P778" s="36">
        <v>3.3959476277232101E-3</v>
      </c>
      <c r="Q778" s="36">
        <v>34.0339546203613</v>
      </c>
      <c r="R778" s="37">
        <v>0</v>
      </c>
      <c r="S778" s="36">
        <v>34.0339546203613</v>
      </c>
      <c r="T778" s="36">
        <f t="shared" si="60"/>
        <v>1.2044884395401441</v>
      </c>
      <c r="U778" s="36">
        <f t="shared" si="63"/>
        <v>13.851636833399528</v>
      </c>
      <c r="V778" s="36">
        <f t="shared" si="61"/>
        <v>0.1037937432937322</v>
      </c>
      <c r="W778" s="36">
        <f t="shared" si="62"/>
        <v>170.1697731018065</v>
      </c>
      <c r="X778" s="36">
        <f t="shared" si="64"/>
        <v>185.3296921180399</v>
      </c>
      <c r="Y778" t="s">
        <v>2633</v>
      </c>
    </row>
    <row r="779" spans="1:25" ht="14.4" x14ac:dyDescent="0.3">
      <c r="A779">
        <v>2019</v>
      </c>
      <c r="B779">
        <v>245724</v>
      </c>
      <c r="C779" t="s">
        <v>751</v>
      </c>
      <c r="D779" t="s">
        <v>461</v>
      </c>
      <c r="E779" t="s">
        <v>258</v>
      </c>
      <c r="F779">
        <v>94.338999999999999</v>
      </c>
      <c r="G779" t="s">
        <v>241</v>
      </c>
      <c r="H779" t="s">
        <v>428</v>
      </c>
      <c r="I779">
        <v>8303</v>
      </c>
      <c r="J779">
        <v>30564</v>
      </c>
      <c r="K779">
        <v>1</v>
      </c>
      <c r="L779">
        <v>1</v>
      </c>
      <c r="M779">
        <v>1</v>
      </c>
      <c r="N779" s="36">
        <v>2.1002874709665702E-3</v>
      </c>
      <c r="O779" s="36">
        <v>0.51557242870330799</v>
      </c>
      <c r="P779" s="36">
        <v>2.1954118274152201E-3</v>
      </c>
      <c r="Q779" s="36">
        <v>77.501708984375</v>
      </c>
      <c r="R779" s="37">
        <v>0</v>
      </c>
      <c r="S779" s="36">
        <v>77.501708984375</v>
      </c>
      <c r="T779" s="36">
        <f t="shared" si="60"/>
        <v>5.7773867636360032</v>
      </c>
      <c r="U779" s="36">
        <f t="shared" si="63"/>
        <v>39.394889277219768</v>
      </c>
      <c r="V779" s="36">
        <f t="shared" si="61"/>
        <v>6.710056709311879E-2</v>
      </c>
      <c r="W779" s="36">
        <f t="shared" si="62"/>
        <v>387.508544921875</v>
      </c>
      <c r="X779" s="36">
        <f t="shared" si="64"/>
        <v>432.74792152982388</v>
      </c>
      <c r="Y779" t="s">
        <v>2633</v>
      </c>
    </row>
    <row r="780" spans="1:25" ht="14.4" x14ac:dyDescent="0.3">
      <c r="A780">
        <v>2019</v>
      </c>
      <c r="B780">
        <v>245724</v>
      </c>
      <c r="C780" t="s">
        <v>751</v>
      </c>
      <c r="D780" t="s">
        <v>462</v>
      </c>
      <c r="E780" t="s">
        <v>258</v>
      </c>
      <c r="F780">
        <v>94.338999999999999</v>
      </c>
      <c r="G780" t="s">
        <v>241</v>
      </c>
      <c r="H780" t="s">
        <v>428</v>
      </c>
      <c r="I780">
        <v>8303</v>
      </c>
      <c r="J780">
        <v>30564</v>
      </c>
      <c r="K780">
        <v>1</v>
      </c>
      <c r="L780">
        <v>1</v>
      </c>
      <c r="M780">
        <v>1</v>
      </c>
      <c r="N780" s="36">
        <v>1.44248420838266E-3</v>
      </c>
      <c r="O780" s="36">
        <v>0.41271436214446999</v>
      </c>
      <c r="P780" s="36">
        <v>3.8418355397879999E-3</v>
      </c>
      <c r="Q780" s="36">
        <v>67.428512573242102</v>
      </c>
      <c r="R780" s="37">
        <v>0</v>
      </c>
      <c r="S780" s="36">
        <v>67.428512573242102</v>
      </c>
      <c r="T780" s="36">
        <f t="shared" si="60"/>
        <v>3.9679278610506863</v>
      </c>
      <c r="U780" s="36">
        <f t="shared" si="63"/>
        <v>31.535504411458955</v>
      </c>
      <c r="V780" s="36">
        <f t="shared" si="61"/>
        <v>0.11742186143808044</v>
      </c>
      <c r="W780" s="36">
        <f t="shared" si="62"/>
        <v>337.14256286621048</v>
      </c>
      <c r="X780" s="36">
        <f t="shared" si="64"/>
        <v>372.7634170001582</v>
      </c>
      <c r="Y780" t="s">
        <v>2633</v>
      </c>
    </row>
    <row r="781" spans="1:25" ht="14.4" x14ac:dyDescent="0.3">
      <c r="A781">
        <v>2019</v>
      </c>
      <c r="B781">
        <v>245724</v>
      </c>
      <c r="C781" t="s">
        <v>751</v>
      </c>
      <c r="D781" t="s">
        <v>463</v>
      </c>
      <c r="E781" t="s">
        <v>258</v>
      </c>
      <c r="F781">
        <v>148.322</v>
      </c>
      <c r="G781" t="s">
        <v>241</v>
      </c>
      <c r="H781" t="s">
        <v>428</v>
      </c>
      <c r="I781">
        <v>8303</v>
      </c>
      <c r="J781">
        <v>30564</v>
      </c>
      <c r="K781">
        <v>1</v>
      </c>
      <c r="L781">
        <v>1</v>
      </c>
      <c r="M781">
        <v>1</v>
      </c>
      <c r="N781" s="36">
        <v>5.80466073006391E-3</v>
      </c>
      <c r="O781" s="36">
        <v>0.316729515790939</v>
      </c>
      <c r="P781" s="36">
        <v>1.3486985117197E-3</v>
      </c>
      <c r="Q781" s="36">
        <v>47.611312866210902</v>
      </c>
      <c r="R781" s="37">
        <v>0</v>
      </c>
      <c r="S781" s="36">
        <v>47.611312866210902</v>
      </c>
      <c r="T781" s="36">
        <f t="shared" si="60"/>
        <v>15.967228549830603</v>
      </c>
      <c r="U781" s="36">
        <f t="shared" si="63"/>
        <v>24.201302301585653</v>
      </c>
      <c r="V781" s="36">
        <f t="shared" si="61"/>
        <v>4.1221621312200911E-2</v>
      </c>
      <c r="W781" s="36">
        <f t="shared" si="62"/>
        <v>238.05656433105452</v>
      </c>
      <c r="X781" s="36">
        <f t="shared" si="64"/>
        <v>278.26631680378296</v>
      </c>
      <c r="Y781" t="s">
        <v>2633</v>
      </c>
    </row>
    <row r="782" spans="1:25" ht="14.4" x14ac:dyDescent="0.3">
      <c r="A782">
        <v>2019</v>
      </c>
      <c r="B782">
        <v>309729</v>
      </c>
      <c r="C782" t="s">
        <v>712</v>
      </c>
      <c r="D782" t="s">
        <v>465</v>
      </c>
      <c r="E782" t="s">
        <v>321</v>
      </c>
      <c r="F782">
        <v>952.83100000000002</v>
      </c>
      <c r="G782" t="s">
        <v>241</v>
      </c>
      <c r="H782" t="s">
        <v>704</v>
      </c>
      <c r="I782">
        <v>5105</v>
      </c>
      <c r="J782">
        <v>19688</v>
      </c>
      <c r="K782">
        <v>1.2</v>
      </c>
      <c r="L782">
        <v>1</v>
      </c>
      <c r="M782">
        <v>1.2</v>
      </c>
      <c r="N782" s="36">
        <v>16.095097780227601</v>
      </c>
      <c r="O782" s="36">
        <v>2047.0103454589801</v>
      </c>
      <c r="P782" s="36">
        <v>1888.5809936523401</v>
      </c>
      <c r="Q782" s="36">
        <v>1561571.75</v>
      </c>
      <c r="R782" s="37">
        <v>0</v>
      </c>
      <c r="S782" s="36">
        <v>1561571.75</v>
      </c>
      <c r="T782" s="36">
        <f t="shared" si="60"/>
        <v>34223.070790489073</v>
      </c>
      <c r="U782" s="36">
        <f t="shared" si="63"/>
        <v>100753.84920349102</v>
      </c>
      <c r="V782" s="36">
        <f t="shared" si="61"/>
        <v>44618.859123632727</v>
      </c>
      <c r="W782" s="36">
        <f t="shared" si="62"/>
        <v>7807858.75</v>
      </c>
      <c r="X782" s="36">
        <f t="shared" si="64"/>
        <v>7987454.5291176131</v>
      </c>
      <c r="Y782" t="s">
        <v>61</v>
      </c>
    </row>
    <row r="783" spans="1:25" ht="14.4" x14ac:dyDescent="0.3">
      <c r="A783">
        <v>2019</v>
      </c>
      <c r="B783">
        <v>322488</v>
      </c>
      <c r="C783" t="s">
        <v>720</v>
      </c>
      <c r="D783" t="s">
        <v>469</v>
      </c>
      <c r="E783" t="s">
        <v>230</v>
      </c>
      <c r="F783">
        <v>179.21</v>
      </c>
      <c r="G783" t="s">
        <v>241</v>
      </c>
      <c r="H783" t="s">
        <v>468</v>
      </c>
      <c r="I783">
        <v>9202</v>
      </c>
      <c r="J783">
        <v>25996</v>
      </c>
      <c r="K783">
        <v>1</v>
      </c>
      <c r="L783">
        <v>1</v>
      </c>
      <c r="M783">
        <v>1</v>
      </c>
      <c r="N783" s="36">
        <v>1.3271720304000001</v>
      </c>
      <c r="O783" s="36">
        <v>268.87120956799998</v>
      </c>
      <c r="P783" s="36">
        <v>31.098427839999999</v>
      </c>
      <c r="Q783" s="36">
        <v>259132.79904000001</v>
      </c>
      <c r="R783" s="37">
        <v>1</v>
      </c>
      <c r="S783" s="36">
        <v>0</v>
      </c>
      <c r="T783" s="36">
        <f t="shared" si="60"/>
        <v>3105.1047692050565</v>
      </c>
      <c r="U783" s="36">
        <f t="shared" si="63"/>
        <v>17473.939909824323</v>
      </c>
      <c r="V783" s="36">
        <f t="shared" si="61"/>
        <v>808.43473012864013</v>
      </c>
      <c r="W783" s="36">
        <f t="shared" si="62"/>
        <v>0</v>
      </c>
      <c r="X783" s="36">
        <f t="shared" si="64"/>
        <v>21387.479409158019</v>
      </c>
      <c r="Y783" t="s">
        <v>2632</v>
      </c>
    </row>
    <row r="784" spans="1:25" ht="14.4" x14ac:dyDescent="0.3">
      <c r="A784">
        <v>2019</v>
      </c>
      <c r="B784">
        <v>322488</v>
      </c>
      <c r="C784" t="s">
        <v>720</v>
      </c>
      <c r="D784" t="s">
        <v>470</v>
      </c>
      <c r="E784" t="s">
        <v>258</v>
      </c>
      <c r="F784">
        <v>31.768999999999998</v>
      </c>
      <c r="G784" t="s">
        <v>241</v>
      </c>
      <c r="H784" t="s">
        <v>468</v>
      </c>
      <c r="I784">
        <v>9202</v>
      </c>
      <c r="J784">
        <v>25996</v>
      </c>
      <c r="K784">
        <v>1</v>
      </c>
      <c r="L784">
        <v>1</v>
      </c>
      <c r="M784">
        <v>1</v>
      </c>
      <c r="N784" s="36">
        <v>1.35914891</v>
      </c>
      <c r="O784" s="36">
        <v>5.07615836</v>
      </c>
      <c r="P784" s="36">
        <v>17.751536040000001</v>
      </c>
      <c r="Q784" s="36">
        <v>2320.3149899999999</v>
      </c>
      <c r="R784" s="37">
        <v>0</v>
      </c>
      <c r="S784" s="36">
        <v>2320.3149899999999</v>
      </c>
      <c r="T784" s="36">
        <f t="shared" si="60"/>
        <v>3179.9191557924005</v>
      </c>
      <c r="U784" s="36">
        <f t="shared" si="63"/>
        <v>329.89953181640004</v>
      </c>
      <c r="V784" s="36">
        <f t="shared" si="61"/>
        <v>461.46893089584012</v>
      </c>
      <c r="W784" s="36">
        <f t="shared" si="62"/>
        <v>11601.574949999998</v>
      </c>
      <c r="X784" s="36">
        <f t="shared" si="64"/>
        <v>15572.862568504639</v>
      </c>
      <c r="Y784" t="s">
        <v>2632</v>
      </c>
    </row>
    <row r="785" spans="1:25" ht="14.4" x14ac:dyDescent="0.3">
      <c r="A785">
        <v>2019</v>
      </c>
      <c r="B785">
        <v>322488</v>
      </c>
      <c r="C785" t="s">
        <v>720</v>
      </c>
      <c r="D785" t="s">
        <v>471</v>
      </c>
      <c r="E785" t="s">
        <v>258</v>
      </c>
      <c r="F785">
        <v>31.768999999999998</v>
      </c>
      <c r="G785" t="s">
        <v>241</v>
      </c>
      <c r="H785" t="s">
        <v>468</v>
      </c>
      <c r="I785">
        <v>9202</v>
      </c>
      <c r="J785">
        <v>25996</v>
      </c>
      <c r="K785">
        <v>1</v>
      </c>
      <c r="L785">
        <v>1</v>
      </c>
      <c r="M785">
        <v>1</v>
      </c>
      <c r="N785" s="36">
        <v>1.17328363</v>
      </c>
      <c r="O785" s="36">
        <v>4.3819874800000003</v>
      </c>
      <c r="P785" s="36">
        <v>15.32399172</v>
      </c>
      <c r="Q785" s="36">
        <v>2003.0090700000001</v>
      </c>
      <c r="R785" s="37">
        <v>0</v>
      </c>
      <c r="S785" s="36">
        <v>2003.0090700000001</v>
      </c>
      <c r="T785" s="36">
        <f t="shared" si="60"/>
        <v>2745.0613120932003</v>
      </c>
      <c r="U785" s="36">
        <f t="shared" si="63"/>
        <v>284.78536632520007</v>
      </c>
      <c r="V785" s="36">
        <f t="shared" si="61"/>
        <v>398.36248875312009</v>
      </c>
      <c r="W785" s="36">
        <f t="shared" si="62"/>
        <v>10015.04535</v>
      </c>
      <c r="X785" s="36">
        <f t="shared" si="64"/>
        <v>13443.254517171521</v>
      </c>
      <c r="Y785" t="s">
        <v>2632</v>
      </c>
    </row>
    <row r="786" spans="1:25" ht="14.4" x14ac:dyDescent="0.3">
      <c r="A786">
        <v>2019</v>
      </c>
      <c r="B786">
        <v>322488</v>
      </c>
      <c r="C786" t="s">
        <v>720</v>
      </c>
      <c r="D786" t="s">
        <v>467</v>
      </c>
      <c r="E786" t="s">
        <v>230</v>
      </c>
      <c r="F786">
        <v>448.25700000000001</v>
      </c>
      <c r="G786" t="s">
        <v>241</v>
      </c>
      <c r="H786" t="s">
        <v>468</v>
      </c>
      <c r="I786">
        <v>9202</v>
      </c>
      <c r="J786">
        <v>25996</v>
      </c>
      <c r="K786">
        <v>1</v>
      </c>
      <c r="L786">
        <v>1</v>
      </c>
      <c r="M786">
        <v>1</v>
      </c>
      <c r="N786" s="36">
        <v>195.2118636854</v>
      </c>
      <c r="O786" s="36">
        <v>658.17037606088797</v>
      </c>
      <c r="P786" s="36">
        <v>39.790023394315497</v>
      </c>
      <c r="Q786" s="36">
        <v>1074392.7584299999</v>
      </c>
      <c r="R786" s="37">
        <v>1</v>
      </c>
      <c r="S786" s="36">
        <v>0</v>
      </c>
      <c r="T786" s="36">
        <f t="shared" si="60"/>
        <v>456725.48475290934</v>
      </c>
      <c r="U786" s="36">
        <f t="shared" si="63"/>
        <v>42774.492740197114</v>
      </c>
      <c r="V786" s="36">
        <f t="shared" si="61"/>
        <v>1034.381448158626</v>
      </c>
      <c r="W786" s="36">
        <f t="shared" si="62"/>
        <v>0</v>
      </c>
      <c r="X786" s="36">
        <f t="shared" si="64"/>
        <v>500534.35894126509</v>
      </c>
      <c r="Y786" t="s">
        <v>2632</v>
      </c>
    </row>
    <row r="787" spans="1:25" ht="14.4" x14ac:dyDescent="0.3">
      <c r="A787">
        <v>2019</v>
      </c>
      <c r="B787">
        <v>323615</v>
      </c>
      <c r="C787" t="s">
        <v>472</v>
      </c>
      <c r="D787" t="s">
        <v>473</v>
      </c>
      <c r="E787" t="s">
        <v>265</v>
      </c>
      <c r="F787">
        <v>136.15600000000001</v>
      </c>
      <c r="G787" t="s">
        <v>241</v>
      </c>
      <c r="H787" t="s">
        <v>284</v>
      </c>
      <c r="I787">
        <v>8102</v>
      </c>
      <c r="J787">
        <v>124753</v>
      </c>
      <c r="K787">
        <v>1.2</v>
      </c>
      <c r="L787">
        <v>1</v>
      </c>
      <c r="M787">
        <v>1</v>
      </c>
      <c r="N787" s="36">
        <v>0.55584532255306796</v>
      </c>
      <c r="O787" s="36">
        <v>5.9902264252305004</v>
      </c>
      <c r="P787" s="36">
        <v>2.7807609440060301E-2</v>
      </c>
      <c r="Q787" s="36">
        <v>8828.7666931152307</v>
      </c>
      <c r="R787" s="37">
        <v>0</v>
      </c>
      <c r="S787" s="36">
        <v>8828.7666931152307</v>
      </c>
      <c r="T787" s="36">
        <f t="shared" si="60"/>
        <v>7489.0841246419914</v>
      </c>
      <c r="U787" s="36">
        <f t="shared" si="63"/>
        <v>1868.2467930669518</v>
      </c>
      <c r="V787" s="36">
        <f t="shared" si="61"/>
        <v>3.4690827004758433</v>
      </c>
      <c r="W787" s="36">
        <f t="shared" si="62"/>
        <v>44143.833465576157</v>
      </c>
      <c r="X787" s="36">
        <f t="shared" si="64"/>
        <v>53504.633465985578</v>
      </c>
      <c r="Y787" t="s">
        <v>2633</v>
      </c>
    </row>
    <row r="788" spans="1:25" ht="14.4" x14ac:dyDescent="0.3">
      <c r="A788">
        <v>2019</v>
      </c>
      <c r="B788">
        <v>323747</v>
      </c>
      <c r="C788" t="s">
        <v>474</v>
      </c>
      <c r="D788" t="s">
        <v>475</v>
      </c>
      <c r="E788" t="s">
        <v>258</v>
      </c>
      <c r="F788">
        <v>8.1110000000000007</v>
      </c>
      <c r="G788" t="s">
        <v>270</v>
      </c>
      <c r="H788" t="s">
        <v>476</v>
      </c>
      <c r="I788">
        <v>7101</v>
      </c>
      <c r="J788">
        <v>234717</v>
      </c>
      <c r="K788">
        <v>1.2</v>
      </c>
      <c r="L788">
        <v>1</v>
      </c>
      <c r="M788">
        <v>1</v>
      </c>
      <c r="N788" s="36">
        <v>6.1725308829E-2</v>
      </c>
      <c r="O788" s="36">
        <v>1.14632607269</v>
      </c>
      <c r="P788" s="36">
        <v>2.5571886375799999E-6</v>
      </c>
      <c r="Q788" s="36">
        <v>1140.2317278857799</v>
      </c>
      <c r="R788" s="37">
        <v>0</v>
      </c>
      <c r="S788" s="36">
        <v>1140.2317278857799</v>
      </c>
      <c r="T788" s="36">
        <f t="shared" si="60"/>
        <v>1564.7017657409704</v>
      </c>
      <c r="U788" s="36">
        <f t="shared" si="63"/>
        <v>672.65554200894678</v>
      </c>
      <c r="V788" s="36">
        <f t="shared" si="61"/>
        <v>6.0021564544686487E-4</v>
      </c>
      <c r="W788" s="36">
        <f t="shared" si="62"/>
        <v>5701.1586394288997</v>
      </c>
      <c r="X788" s="36">
        <f t="shared" si="64"/>
        <v>7938.5165473944626</v>
      </c>
      <c r="Y788" t="s">
        <v>1088</v>
      </c>
    </row>
    <row r="789" spans="1:25" ht="14.4" x14ac:dyDescent="0.3">
      <c r="A789">
        <v>2019</v>
      </c>
      <c r="B789">
        <v>323747</v>
      </c>
      <c r="C789" t="s">
        <v>474</v>
      </c>
      <c r="D789" t="s">
        <v>477</v>
      </c>
      <c r="E789" t="s">
        <v>258</v>
      </c>
      <c r="F789">
        <v>10.375999999999999</v>
      </c>
      <c r="G789" t="s">
        <v>270</v>
      </c>
      <c r="H789" t="s">
        <v>476</v>
      </c>
      <c r="I789">
        <v>7101</v>
      </c>
      <c r="J789">
        <v>234717</v>
      </c>
      <c r="K789">
        <v>1.2</v>
      </c>
      <c r="L789">
        <v>1</v>
      </c>
      <c r="M789">
        <v>1</v>
      </c>
      <c r="N789" s="36">
        <v>1.5043699775000001E-2</v>
      </c>
      <c r="O789" s="36">
        <v>0.15043720798599999</v>
      </c>
      <c r="P789" s="36">
        <v>8.9008666499999995E-4</v>
      </c>
      <c r="Q789" s="36">
        <v>167.05500045809899</v>
      </c>
      <c r="R789" s="37">
        <v>0</v>
      </c>
      <c r="S789" s="36">
        <v>167.05500045809899</v>
      </c>
      <c r="T789" s="36">
        <f t="shared" si="60"/>
        <v>381.34930464957688</v>
      </c>
      <c r="U789" s="36">
        <f t="shared" si="63"/>
        <v>88.27542536712491</v>
      </c>
      <c r="V789" s="36">
        <f t="shared" si="61"/>
        <v>0.20891847174880501</v>
      </c>
      <c r="W789" s="36">
        <f t="shared" si="62"/>
        <v>835.27500229049497</v>
      </c>
      <c r="X789" s="36">
        <f t="shared" si="64"/>
        <v>1305.1086507789455</v>
      </c>
      <c r="Y789" t="s">
        <v>1088</v>
      </c>
    </row>
    <row r="790" spans="1:25" ht="14.4" x14ac:dyDescent="0.3">
      <c r="A790">
        <v>2019</v>
      </c>
      <c r="B790">
        <v>323747</v>
      </c>
      <c r="C790" t="s">
        <v>474</v>
      </c>
      <c r="D790" t="s">
        <v>478</v>
      </c>
      <c r="E790" t="s">
        <v>258</v>
      </c>
      <c r="F790">
        <v>8.5609999999999999</v>
      </c>
      <c r="G790" t="s">
        <v>270</v>
      </c>
      <c r="H790" t="s">
        <v>476</v>
      </c>
      <c r="I790">
        <v>7101</v>
      </c>
      <c r="J790">
        <v>234717</v>
      </c>
      <c r="K790">
        <v>1.2</v>
      </c>
      <c r="L790">
        <v>1</v>
      </c>
      <c r="M790">
        <v>1</v>
      </c>
      <c r="N790" s="36">
        <v>6.1725308829E-2</v>
      </c>
      <c r="O790" s="36">
        <v>1.14632607269</v>
      </c>
      <c r="P790" s="36">
        <v>2.5571886375799999E-6</v>
      </c>
      <c r="Q790" s="36">
        <v>1140.2317278857799</v>
      </c>
      <c r="R790" s="37">
        <v>0</v>
      </c>
      <c r="S790" s="36">
        <v>1140.2317278857799</v>
      </c>
      <c r="T790" s="36">
        <f t="shared" si="60"/>
        <v>1564.7017657409704</v>
      </c>
      <c r="U790" s="36">
        <f t="shared" si="63"/>
        <v>672.65554200894678</v>
      </c>
      <c r="V790" s="36">
        <f t="shared" si="61"/>
        <v>6.0021564544686487E-4</v>
      </c>
      <c r="W790" s="36">
        <f t="shared" si="62"/>
        <v>5701.1586394288997</v>
      </c>
      <c r="X790" s="36">
        <f t="shared" si="64"/>
        <v>7938.5165473944626</v>
      </c>
      <c r="Y790" t="s">
        <v>1088</v>
      </c>
    </row>
    <row r="791" spans="1:25" ht="14.4" x14ac:dyDescent="0.3">
      <c r="A791">
        <v>2019</v>
      </c>
      <c r="B791">
        <v>323747</v>
      </c>
      <c r="C791" t="s">
        <v>474</v>
      </c>
      <c r="D791" t="s">
        <v>479</v>
      </c>
      <c r="E791" t="s">
        <v>258</v>
      </c>
      <c r="F791">
        <v>8.41</v>
      </c>
      <c r="G791" t="s">
        <v>270</v>
      </c>
      <c r="H791" t="s">
        <v>476</v>
      </c>
      <c r="I791">
        <v>7101</v>
      </c>
      <c r="J791">
        <v>234717</v>
      </c>
      <c r="K791">
        <v>1.2</v>
      </c>
      <c r="L791">
        <v>1</v>
      </c>
      <c r="M791">
        <v>1</v>
      </c>
      <c r="N791" s="36">
        <v>1.5043699775000001E-2</v>
      </c>
      <c r="O791" s="36">
        <v>0.15043720798599999</v>
      </c>
      <c r="P791" s="36">
        <v>8.9008666499999995E-4</v>
      </c>
      <c r="Q791" s="36">
        <v>167.05500045809899</v>
      </c>
      <c r="R791" s="37">
        <v>0</v>
      </c>
      <c r="S791" s="36">
        <v>167.05500045809899</v>
      </c>
      <c r="T791" s="36">
        <f t="shared" si="60"/>
        <v>381.34930464957688</v>
      </c>
      <c r="U791" s="36">
        <f t="shared" si="63"/>
        <v>88.27542536712491</v>
      </c>
      <c r="V791" s="36">
        <f t="shared" si="61"/>
        <v>0.20891847174880501</v>
      </c>
      <c r="W791" s="36">
        <f t="shared" si="62"/>
        <v>835.27500229049497</v>
      </c>
      <c r="X791" s="36">
        <f t="shared" si="64"/>
        <v>1305.1086507789455</v>
      </c>
      <c r="Y791" t="s">
        <v>1088</v>
      </c>
    </row>
    <row r="792" spans="1:25" ht="14.4" x14ac:dyDescent="0.3">
      <c r="A792">
        <v>2019</v>
      </c>
      <c r="B792">
        <v>323747</v>
      </c>
      <c r="C792" t="s">
        <v>474</v>
      </c>
      <c r="D792" t="s">
        <v>480</v>
      </c>
      <c r="E792" t="s">
        <v>258</v>
      </c>
      <c r="F792">
        <v>19.896000000000001</v>
      </c>
      <c r="G792" t="s">
        <v>270</v>
      </c>
      <c r="H792" t="s">
        <v>476</v>
      </c>
      <c r="I792">
        <v>7101</v>
      </c>
      <c r="J792">
        <v>234717</v>
      </c>
      <c r="K792">
        <v>1.2</v>
      </c>
      <c r="L792">
        <v>1</v>
      </c>
      <c r="M792">
        <v>1</v>
      </c>
      <c r="N792" s="36">
        <v>0.246901073709</v>
      </c>
      <c r="O792" s="36">
        <v>4.5853012894900003</v>
      </c>
      <c r="P792" s="36">
        <v>1.0228747855179999E-5</v>
      </c>
      <c r="Q792" s="36">
        <v>4560.9239262291403</v>
      </c>
      <c r="R792" s="37">
        <v>0</v>
      </c>
      <c r="S792" s="36">
        <v>4560.9239262291403</v>
      </c>
      <c r="T792" s="36">
        <f t="shared" si="60"/>
        <v>6258.8029663175776</v>
      </c>
      <c r="U792" s="36">
        <f t="shared" si="63"/>
        <v>2690.6204069130613</v>
      </c>
      <c r="V792" s="36">
        <f t="shared" si="61"/>
        <v>2.4008610103242842E-3</v>
      </c>
      <c r="W792" s="36">
        <f t="shared" si="62"/>
        <v>22804.619631145702</v>
      </c>
      <c r="X792" s="36">
        <f t="shared" si="64"/>
        <v>31754.045405237353</v>
      </c>
      <c r="Y792" t="s">
        <v>1088</v>
      </c>
    </row>
    <row r="793" spans="1:25" ht="14.4" x14ac:dyDescent="0.3">
      <c r="A793">
        <v>2019</v>
      </c>
      <c r="B793">
        <v>323747</v>
      </c>
      <c r="C793" t="s">
        <v>474</v>
      </c>
      <c r="D793" t="s">
        <v>481</v>
      </c>
      <c r="E793" t="s">
        <v>258</v>
      </c>
      <c r="F793">
        <v>19.896000000000001</v>
      </c>
      <c r="G793" t="s">
        <v>270</v>
      </c>
      <c r="H793" t="s">
        <v>476</v>
      </c>
      <c r="I793">
        <v>7101</v>
      </c>
      <c r="J793">
        <v>234717</v>
      </c>
      <c r="K793">
        <v>1.2</v>
      </c>
      <c r="L793">
        <v>1</v>
      </c>
      <c r="M793">
        <v>1</v>
      </c>
      <c r="N793" s="36">
        <v>0.246901073709</v>
      </c>
      <c r="O793" s="36">
        <v>4.5853012894900003</v>
      </c>
      <c r="P793" s="36">
        <v>1.0228747855179999E-5</v>
      </c>
      <c r="Q793" s="36">
        <v>4560.9239262291403</v>
      </c>
      <c r="R793" s="37">
        <v>0</v>
      </c>
      <c r="S793" s="36">
        <v>4560.9239262291403</v>
      </c>
      <c r="T793" s="36">
        <f t="shared" si="60"/>
        <v>6258.8029663175776</v>
      </c>
      <c r="U793" s="36">
        <f t="shared" si="63"/>
        <v>2690.6204069130613</v>
      </c>
      <c r="V793" s="36">
        <f t="shared" si="61"/>
        <v>2.4008610103242842E-3</v>
      </c>
      <c r="W793" s="36">
        <f t="shared" si="62"/>
        <v>22804.619631145702</v>
      </c>
      <c r="X793" s="36">
        <f t="shared" si="64"/>
        <v>31754.045405237353</v>
      </c>
      <c r="Y793" t="s">
        <v>1088</v>
      </c>
    </row>
    <row r="794" spans="1:25" ht="14.4" x14ac:dyDescent="0.3">
      <c r="A794">
        <v>2019</v>
      </c>
      <c r="B794">
        <v>323747</v>
      </c>
      <c r="C794" t="s">
        <v>474</v>
      </c>
      <c r="D794" t="s">
        <v>482</v>
      </c>
      <c r="E794" t="s">
        <v>321</v>
      </c>
      <c r="F794">
        <v>13.75</v>
      </c>
      <c r="G794" t="s">
        <v>270</v>
      </c>
      <c r="H794" t="s">
        <v>476</v>
      </c>
      <c r="I794">
        <v>7101</v>
      </c>
      <c r="J794">
        <v>234717</v>
      </c>
      <c r="K794">
        <v>1.2</v>
      </c>
      <c r="L794">
        <v>1</v>
      </c>
      <c r="M794">
        <v>1</v>
      </c>
      <c r="N794" s="36">
        <v>6.8494764922999996E-2</v>
      </c>
      <c r="O794" s="36">
        <v>10.46446201164</v>
      </c>
      <c r="P794" s="36">
        <v>23.696298178279999</v>
      </c>
      <c r="Q794" s="36">
        <v>5109.4901349594702</v>
      </c>
      <c r="R794" s="37">
        <v>0</v>
      </c>
      <c r="S794" s="36">
        <v>5109.4901349594702</v>
      </c>
      <c r="T794" s="36">
        <f t="shared" si="60"/>
        <v>1736.3036597506332</v>
      </c>
      <c r="U794" s="36">
        <f t="shared" si="63"/>
        <v>6140.4678249652652</v>
      </c>
      <c r="V794" s="36">
        <f t="shared" si="61"/>
        <v>5561.9240195113471</v>
      </c>
      <c r="W794" s="36">
        <f t="shared" si="62"/>
        <v>25547.45067479735</v>
      </c>
      <c r="X794" s="36">
        <f t="shared" si="64"/>
        <v>38986.146179024596</v>
      </c>
      <c r="Y794" t="s">
        <v>1088</v>
      </c>
    </row>
    <row r="795" spans="1:25" ht="14.4" x14ac:dyDescent="0.3">
      <c r="A795">
        <v>2019</v>
      </c>
      <c r="B795">
        <v>323747</v>
      </c>
      <c r="C795" t="s">
        <v>474</v>
      </c>
      <c r="D795" t="s">
        <v>483</v>
      </c>
      <c r="E795" t="s">
        <v>321</v>
      </c>
      <c r="F795">
        <v>13.75</v>
      </c>
      <c r="G795" t="s">
        <v>270</v>
      </c>
      <c r="H795" t="s">
        <v>476</v>
      </c>
      <c r="I795">
        <v>7101</v>
      </c>
      <c r="J795">
        <v>234717</v>
      </c>
      <c r="K795">
        <v>1.2</v>
      </c>
      <c r="L795">
        <v>1</v>
      </c>
      <c r="M795">
        <v>1</v>
      </c>
      <c r="N795" s="36">
        <v>7.5251392731199906E-2</v>
      </c>
      <c r="O795" s="36">
        <v>11.496723018816001</v>
      </c>
      <c r="P795" s="36">
        <v>26.033806269631999</v>
      </c>
      <c r="Q795" s="36">
        <v>5613.5129339339601</v>
      </c>
      <c r="R795" s="37">
        <v>0</v>
      </c>
      <c r="S795" s="36">
        <v>5613.5129339339601</v>
      </c>
      <c r="T795" s="36">
        <f t="shared" si="60"/>
        <v>1907.580363950417</v>
      </c>
      <c r="U795" s="36">
        <f t="shared" si="63"/>
        <v>6746.1908420185882</v>
      </c>
      <c r="V795" s="36">
        <f t="shared" si="61"/>
        <v>6110.5769061892142</v>
      </c>
      <c r="W795" s="36">
        <f t="shared" si="62"/>
        <v>28067.564669669802</v>
      </c>
      <c r="X795" s="36">
        <f t="shared" si="64"/>
        <v>42831.912781828025</v>
      </c>
      <c r="Y795" t="s">
        <v>1088</v>
      </c>
    </row>
    <row r="796" spans="1:25" ht="14.4" x14ac:dyDescent="0.3">
      <c r="A796">
        <v>2019</v>
      </c>
      <c r="B796">
        <v>348951</v>
      </c>
      <c r="C796" t="s">
        <v>750</v>
      </c>
      <c r="D796" t="s">
        <v>485</v>
      </c>
      <c r="E796" t="s">
        <v>230</v>
      </c>
      <c r="F796">
        <v>129.601</v>
      </c>
      <c r="G796" t="s">
        <v>241</v>
      </c>
      <c r="H796" t="s">
        <v>232</v>
      </c>
      <c r="I796">
        <v>6110</v>
      </c>
      <c r="J796">
        <v>27100</v>
      </c>
      <c r="K796">
        <v>1.2</v>
      </c>
      <c r="L796">
        <v>1</v>
      </c>
      <c r="M796">
        <v>1.2</v>
      </c>
      <c r="N796" s="36">
        <v>10.028534492667999</v>
      </c>
      <c r="O796" s="36">
        <v>164.58474883817999</v>
      </c>
      <c r="P796" s="36">
        <v>1.4489120312594601</v>
      </c>
      <c r="Q796" s="36">
        <v>2741000</v>
      </c>
      <c r="R796" s="37">
        <v>1</v>
      </c>
      <c r="S796" s="36">
        <v>0</v>
      </c>
      <c r="T796" s="36">
        <f t="shared" si="60"/>
        <v>29351.514753140702</v>
      </c>
      <c r="U796" s="36">
        <f t="shared" si="63"/>
        <v>11150.616733786694</v>
      </c>
      <c r="V796" s="36">
        <f t="shared" si="61"/>
        <v>47.11861925655765</v>
      </c>
      <c r="W796" s="36">
        <f t="shared" si="62"/>
        <v>0</v>
      </c>
      <c r="X796" s="36">
        <f t="shared" si="64"/>
        <v>40549.25010618395</v>
      </c>
      <c r="Y796" t="s">
        <v>2631</v>
      </c>
    </row>
    <row r="797" spans="1:25" ht="14.4" x14ac:dyDescent="0.3">
      <c r="A797">
        <v>2019</v>
      </c>
      <c r="B797">
        <v>386023</v>
      </c>
      <c r="C797" t="s">
        <v>723</v>
      </c>
      <c r="D797" t="s">
        <v>487</v>
      </c>
      <c r="E797" t="s">
        <v>258</v>
      </c>
      <c r="F797">
        <v>388.37299999999999</v>
      </c>
      <c r="G797" t="s">
        <v>241</v>
      </c>
      <c r="H797" t="s">
        <v>488</v>
      </c>
      <c r="I797">
        <v>5703</v>
      </c>
      <c r="J797">
        <v>26232</v>
      </c>
      <c r="K797">
        <v>1.2</v>
      </c>
      <c r="L797">
        <v>1</v>
      </c>
      <c r="M797">
        <v>1</v>
      </c>
      <c r="N797" s="36">
        <v>1.7684830138459799</v>
      </c>
      <c r="O797" s="36">
        <v>99.472169458866105</v>
      </c>
      <c r="P797" s="36">
        <v>0.39727884682360998</v>
      </c>
      <c r="Q797" s="36">
        <v>81371.820465087803</v>
      </c>
      <c r="R797" s="37">
        <v>0</v>
      </c>
      <c r="S797" s="36">
        <v>81371.820465087803</v>
      </c>
      <c r="T797" s="36">
        <f t="shared" si="60"/>
        <v>5010.2114132744355</v>
      </c>
      <c r="U797" s="36">
        <f t="shared" si="63"/>
        <v>6523.3848731124408</v>
      </c>
      <c r="V797" s="36">
        <f t="shared" si="61"/>
        <v>10.421418709876939</v>
      </c>
      <c r="W797" s="36">
        <f t="shared" si="62"/>
        <v>406859.10232543899</v>
      </c>
      <c r="X797" s="36">
        <f t="shared" si="64"/>
        <v>418403.12003053573</v>
      </c>
      <c r="Y797" t="s">
        <v>61</v>
      </c>
    </row>
    <row r="798" spans="1:25" ht="14.4" x14ac:dyDescent="0.3">
      <c r="A798">
        <v>2019</v>
      </c>
      <c r="B798">
        <v>386135</v>
      </c>
      <c r="C798" t="s">
        <v>489</v>
      </c>
      <c r="D798" t="s">
        <v>490</v>
      </c>
      <c r="E798" t="s">
        <v>258</v>
      </c>
      <c r="F798">
        <v>82.287000000000006</v>
      </c>
      <c r="G798" t="s">
        <v>241</v>
      </c>
      <c r="H798" t="s">
        <v>491</v>
      </c>
      <c r="I798">
        <v>6116</v>
      </c>
      <c r="J798">
        <v>29922</v>
      </c>
      <c r="K798">
        <v>1.2</v>
      </c>
      <c r="L798">
        <v>1</v>
      </c>
      <c r="M798">
        <v>1.2</v>
      </c>
      <c r="N798" s="36">
        <v>4.9216132611036301E-3</v>
      </c>
      <c r="O798" s="36">
        <v>0</v>
      </c>
      <c r="P798" s="36">
        <v>0</v>
      </c>
      <c r="Q798" s="36">
        <v>181.610107421875</v>
      </c>
      <c r="R798" s="37">
        <v>0</v>
      </c>
      <c r="S798" s="36">
        <v>181.610107421875</v>
      </c>
      <c r="T798" s="36">
        <f t="shared" si="60"/>
        <v>15.904567295864224</v>
      </c>
      <c r="U798" s="36">
        <f t="shared" si="63"/>
        <v>0</v>
      </c>
      <c r="V798" s="36">
        <f t="shared" si="61"/>
        <v>0</v>
      </c>
      <c r="W798" s="36">
        <f t="shared" si="62"/>
        <v>908.050537109375</v>
      </c>
      <c r="X798" s="36">
        <f t="shared" si="64"/>
        <v>923.95510440523924</v>
      </c>
      <c r="Y798" t="s">
        <v>2631</v>
      </c>
    </row>
    <row r="799" spans="1:25" ht="14.4" x14ac:dyDescent="0.3">
      <c r="A799">
        <v>2019</v>
      </c>
      <c r="B799">
        <v>386458</v>
      </c>
      <c r="C799" t="s">
        <v>492</v>
      </c>
      <c r="D799" t="s">
        <v>493</v>
      </c>
      <c r="E799" t="s">
        <v>230</v>
      </c>
      <c r="F799">
        <v>101.824</v>
      </c>
      <c r="G799" t="s">
        <v>241</v>
      </c>
      <c r="H799" t="s">
        <v>428</v>
      </c>
      <c r="I799">
        <v>8303</v>
      </c>
      <c r="J799">
        <v>30564</v>
      </c>
      <c r="K799">
        <v>1</v>
      </c>
      <c r="L799">
        <v>1</v>
      </c>
      <c r="M799">
        <v>1</v>
      </c>
      <c r="N799" s="36">
        <v>0.59598406428882</v>
      </c>
      <c r="O799" s="36">
        <v>42.244925661498002</v>
      </c>
      <c r="P799" s="36">
        <v>1.9102053342590299</v>
      </c>
      <c r="Q799" s="36">
        <v>88775.565000000002</v>
      </c>
      <c r="R799" s="37">
        <v>1</v>
      </c>
      <c r="S799" s="36">
        <v>0</v>
      </c>
      <c r="T799" s="36">
        <f t="shared" si="60"/>
        <v>1639.4091246831147</v>
      </c>
      <c r="U799" s="36">
        <f t="shared" si="63"/>
        <v>3227.9347697950629</v>
      </c>
      <c r="V799" s="36">
        <f t="shared" si="61"/>
        <v>58.383515836292993</v>
      </c>
      <c r="W799" s="36">
        <f t="shared" si="62"/>
        <v>0</v>
      </c>
      <c r="X799" s="36">
        <f t="shared" si="64"/>
        <v>4925.72741031447</v>
      </c>
      <c r="Y799" t="s">
        <v>2633</v>
      </c>
    </row>
    <row r="800" spans="1:25" ht="14.4" x14ac:dyDescent="0.3">
      <c r="A800">
        <v>2019</v>
      </c>
      <c r="B800">
        <v>436492</v>
      </c>
      <c r="C800" t="s">
        <v>494</v>
      </c>
      <c r="D800" t="s">
        <v>496</v>
      </c>
      <c r="E800" t="s">
        <v>321</v>
      </c>
      <c r="F800">
        <v>356.93</v>
      </c>
      <c r="G800" t="s">
        <v>241</v>
      </c>
      <c r="H800" t="s">
        <v>435</v>
      </c>
      <c r="I800">
        <v>2102</v>
      </c>
      <c r="J800">
        <v>14143</v>
      </c>
      <c r="K800">
        <v>1</v>
      </c>
      <c r="L800">
        <v>1</v>
      </c>
      <c r="M800">
        <v>1</v>
      </c>
      <c r="N800" s="36">
        <v>15.9825375080108</v>
      </c>
      <c r="O800" s="36">
        <v>1321.8547058105401</v>
      </c>
      <c r="P800" s="36">
        <v>1244.9510803222599</v>
      </c>
      <c r="Q800" s="36">
        <v>943288.4375</v>
      </c>
      <c r="R800" s="37">
        <v>0</v>
      </c>
      <c r="S800" s="36">
        <v>943288.4375</v>
      </c>
      <c r="T800" s="36">
        <f t="shared" si="60"/>
        <v>20343.69251782171</v>
      </c>
      <c r="U800" s="36">
        <f t="shared" si="63"/>
        <v>46737.47776069618</v>
      </c>
      <c r="V800" s="36">
        <f t="shared" si="61"/>
        <v>17607.343128997727</v>
      </c>
      <c r="W800" s="36">
        <f t="shared" si="62"/>
        <v>4716442.1875</v>
      </c>
      <c r="X800" s="36">
        <f t="shared" si="64"/>
        <v>4801130.7009075154</v>
      </c>
      <c r="Y800" t="s">
        <v>58</v>
      </c>
    </row>
    <row r="801" spans="1:25" ht="14.4" x14ac:dyDescent="0.3">
      <c r="A801">
        <v>2019</v>
      </c>
      <c r="B801">
        <v>436492</v>
      </c>
      <c r="C801" t="s">
        <v>494</v>
      </c>
      <c r="D801" t="s">
        <v>495</v>
      </c>
      <c r="E801" t="s">
        <v>321</v>
      </c>
      <c r="F801">
        <v>368.67</v>
      </c>
      <c r="G801" t="s">
        <v>241</v>
      </c>
      <c r="H801" t="s">
        <v>435</v>
      </c>
      <c r="I801">
        <v>2102</v>
      </c>
      <c r="J801">
        <v>14143</v>
      </c>
      <c r="K801">
        <v>1</v>
      </c>
      <c r="L801">
        <v>1</v>
      </c>
      <c r="M801">
        <v>1</v>
      </c>
      <c r="N801" s="36">
        <v>12.117712974548301</v>
      </c>
      <c r="O801" s="36">
        <v>998.54879760742097</v>
      </c>
      <c r="P801" s="36">
        <v>947.76707458496003</v>
      </c>
      <c r="Q801" s="36">
        <v>712590.140625</v>
      </c>
      <c r="R801" s="37">
        <v>0</v>
      </c>
      <c r="S801" s="36">
        <v>712590.140625</v>
      </c>
      <c r="T801" s="36">
        <f t="shared" si="60"/>
        <v>15424.273313913298</v>
      </c>
      <c r="U801" s="36">
        <f t="shared" si="63"/>
        <v>35306.189111404397</v>
      </c>
      <c r="V801" s="36">
        <f t="shared" si="61"/>
        <v>13404.269735855092</v>
      </c>
      <c r="W801" s="36">
        <f t="shared" si="62"/>
        <v>3562950.703125</v>
      </c>
      <c r="X801" s="36">
        <f t="shared" si="64"/>
        <v>3627085.4352861727</v>
      </c>
      <c r="Y801" t="s">
        <v>58</v>
      </c>
    </row>
    <row r="802" spans="1:25" ht="14.4" x14ac:dyDescent="0.3">
      <c r="A802">
        <v>2019</v>
      </c>
      <c r="B802">
        <v>1211027</v>
      </c>
      <c r="C802" t="s">
        <v>725</v>
      </c>
      <c r="D802" t="s">
        <v>498</v>
      </c>
      <c r="E802" t="s">
        <v>265</v>
      </c>
      <c r="F802">
        <v>431.86700000000002</v>
      </c>
      <c r="G802" t="s">
        <v>241</v>
      </c>
      <c r="H802" t="s">
        <v>364</v>
      </c>
      <c r="I802">
        <v>5501</v>
      </c>
      <c r="J802">
        <v>96310</v>
      </c>
      <c r="K802">
        <v>1.2</v>
      </c>
      <c r="L802">
        <v>1</v>
      </c>
      <c r="M802">
        <v>1</v>
      </c>
      <c r="N802" s="36">
        <v>9.1629069000482506</v>
      </c>
      <c r="O802" s="36">
        <v>627.08518218994095</v>
      </c>
      <c r="P802" s="36">
        <v>7.0774422287940899</v>
      </c>
      <c r="Q802" s="36">
        <v>893956.703125</v>
      </c>
      <c r="R802" s="37">
        <v>0</v>
      </c>
      <c r="S802" s="36">
        <v>893956.703125</v>
      </c>
      <c r="T802" s="36">
        <f t="shared" si="60"/>
        <v>95307.792862713875</v>
      </c>
      <c r="U802" s="36">
        <f t="shared" si="63"/>
        <v>150986.43474178304</v>
      </c>
      <c r="V802" s="36">
        <f t="shared" si="61"/>
        <v>681.62846105515882</v>
      </c>
      <c r="W802" s="36">
        <f t="shared" si="62"/>
        <v>4469783.515625</v>
      </c>
      <c r="X802" s="36">
        <f t="shared" si="64"/>
        <v>4716759.3716905518</v>
      </c>
      <c r="Y802" t="s">
        <v>61</v>
      </c>
    </row>
    <row r="803" spans="1:25" ht="14.4" x14ac:dyDescent="0.3">
      <c r="A803">
        <v>2019</v>
      </c>
      <c r="B803">
        <v>1625860</v>
      </c>
      <c r="C803" t="s">
        <v>293</v>
      </c>
      <c r="D803" t="s">
        <v>500</v>
      </c>
      <c r="E803" t="s">
        <v>258</v>
      </c>
      <c r="F803">
        <v>6.5979999999999999</v>
      </c>
      <c r="G803" t="s">
        <v>283</v>
      </c>
      <c r="H803" t="s">
        <v>55</v>
      </c>
      <c r="I803">
        <v>15101</v>
      </c>
      <c r="J803">
        <v>242510</v>
      </c>
      <c r="K803">
        <v>1</v>
      </c>
      <c r="L803">
        <v>1</v>
      </c>
      <c r="M803">
        <v>1</v>
      </c>
      <c r="N803" s="36">
        <v>0.78378610999999998</v>
      </c>
      <c r="O803" s="36">
        <v>2.9272895600000002</v>
      </c>
      <c r="P803" s="36">
        <v>10.236852839999999</v>
      </c>
      <c r="Q803" s="36">
        <v>1338.0657900000001</v>
      </c>
      <c r="R803" s="37">
        <v>0</v>
      </c>
      <c r="S803" s="36">
        <v>1338.0657900000001</v>
      </c>
      <c r="T803" s="36">
        <f t="shared" si="60"/>
        <v>17106.837258249001</v>
      </c>
      <c r="U803" s="36">
        <f t="shared" si="63"/>
        <v>1774.742477989</v>
      </c>
      <c r="V803" s="36">
        <f t="shared" si="61"/>
        <v>2482.5391822283996</v>
      </c>
      <c r="W803" s="36">
        <f t="shared" si="62"/>
        <v>6690.328950000001</v>
      </c>
      <c r="X803" s="36">
        <f t="shared" si="64"/>
        <v>28054.447868466399</v>
      </c>
      <c r="Y803" t="s">
        <v>2639</v>
      </c>
    </row>
    <row r="804" spans="1:25" ht="14.4" x14ac:dyDescent="0.3">
      <c r="A804">
        <v>2019</v>
      </c>
      <c r="B804">
        <v>1625860</v>
      </c>
      <c r="C804" t="s">
        <v>293</v>
      </c>
      <c r="D804" t="s">
        <v>501</v>
      </c>
      <c r="E804" t="s">
        <v>258</v>
      </c>
      <c r="F804">
        <v>6.5979999999999999</v>
      </c>
      <c r="G804" t="s">
        <v>283</v>
      </c>
      <c r="H804" t="s">
        <v>55</v>
      </c>
      <c r="I804">
        <v>15101</v>
      </c>
      <c r="J804">
        <v>242510</v>
      </c>
      <c r="K804">
        <v>1</v>
      </c>
      <c r="L804">
        <v>1</v>
      </c>
      <c r="M804">
        <v>1</v>
      </c>
      <c r="N804" s="36">
        <v>0.76371140000000004</v>
      </c>
      <c r="O804" s="36">
        <v>2.8523144</v>
      </c>
      <c r="P804" s="36">
        <v>9.9746615999999992</v>
      </c>
      <c r="Q804" s="36">
        <v>1303.7945999999999</v>
      </c>
      <c r="R804" s="37">
        <v>0</v>
      </c>
      <c r="S804" s="36">
        <v>1303.7945999999999</v>
      </c>
      <c r="T804" s="36">
        <f t="shared" si="60"/>
        <v>16668.688645260001</v>
      </c>
      <c r="U804" s="36">
        <f t="shared" si="63"/>
        <v>1729.28691286</v>
      </c>
      <c r="V804" s="36">
        <f t="shared" si="61"/>
        <v>2418.9551846159998</v>
      </c>
      <c r="W804" s="36">
        <f t="shared" si="62"/>
        <v>6518.973</v>
      </c>
      <c r="X804" s="36">
        <f t="shared" si="64"/>
        <v>27335.903742736002</v>
      </c>
      <c r="Y804" t="s">
        <v>2639</v>
      </c>
    </row>
    <row r="805" spans="1:25" ht="14.4" x14ac:dyDescent="0.3">
      <c r="A805">
        <v>2019</v>
      </c>
      <c r="B805">
        <v>1625860</v>
      </c>
      <c r="C805" t="s">
        <v>293</v>
      </c>
      <c r="D805" t="s">
        <v>502</v>
      </c>
      <c r="E805" t="s">
        <v>258</v>
      </c>
      <c r="F805">
        <v>6.5979999999999999</v>
      </c>
      <c r="G805" t="s">
        <v>283</v>
      </c>
      <c r="H805" t="s">
        <v>55</v>
      </c>
      <c r="I805">
        <v>15101</v>
      </c>
      <c r="J805">
        <v>242510</v>
      </c>
      <c r="K805">
        <v>1</v>
      </c>
      <c r="L805">
        <v>1</v>
      </c>
      <c r="M805">
        <v>1</v>
      </c>
      <c r="N805" s="36">
        <v>0.44613965999999899</v>
      </c>
      <c r="O805" s="36">
        <v>1.66624536</v>
      </c>
      <c r="P805" s="36">
        <v>5.8269290399999996</v>
      </c>
      <c r="Q805" s="36">
        <v>761.641739999999</v>
      </c>
      <c r="R805" s="37">
        <v>0</v>
      </c>
      <c r="S805" s="36">
        <v>761.641739999999</v>
      </c>
      <c r="T805" s="36">
        <f t="shared" si="60"/>
        <v>9737.3996051939794</v>
      </c>
      <c r="U805" s="36">
        <f t="shared" si="63"/>
        <v>1010.202905634</v>
      </c>
      <c r="V805" s="36">
        <f t="shared" si="61"/>
        <v>1413.0885614903998</v>
      </c>
      <c r="W805" s="36">
        <f t="shared" si="62"/>
        <v>3808.2086999999951</v>
      </c>
      <c r="X805" s="36">
        <f t="shared" si="64"/>
        <v>15968.899772318375</v>
      </c>
      <c r="Y805" t="s">
        <v>2639</v>
      </c>
    </row>
    <row r="806" spans="1:25" ht="14.4" x14ac:dyDescent="0.3">
      <c r="A806">
        <v>2019</v>
      </c>
      <c r="B806">
        <v>1625860</v>
      </c>
      <c r="C806" t="s">
        <v>293</v>
      </c>
      <c r="D806" t="s">
        <v>504</v>
      </c>
      <c r="E806" t="s">
        <v>258</v>
      </c>
      <c r="F806">
        <v>20.161000000000001</v>
      </c>
      <c r="G806" t="s">
        <v>283</v>
      </c>
      <c r="H806" t="s">
        <v>55</v>
      </c>
      <c r="I806">
        <v>15101</v>
      </c>
      <c r="J806">
        <v>242510</v>
      </c>
      <c r="K806">
        <v>1</v>
      </c>
      <c r="L806">
        <v>1</v>
      </c>
      <c r="M806">
        <v>1</v>
      </c>
      <c r="N806" s="36">
        <v>3.56923311999999</v>
      </c>
      <c r="O806" s="36">
        <v>13.33039552</v>
      </c>
      <c r="P806" s="36">
        <v>46.616945280000003</v>
      </c>
      <c r="Q806" s="36">
        <v>6093.3316799999902</v>
      </c>
      <c r="R806" s="37">
        <v>0</v>
      </c>
      <c r="S806" s="36">
        <v>6093.3316799999902</v>
      </c>
      <c r="T806" s="36">
        <f t="shared" si="60"/>
        <v>77901.725153807783</v>
      </c>
      <c r="U806" s="36">
        <f t="shared" si="63"/>
        <v>8081.8855438879991</v>
      </c>
      <c r="V806" s="36">
        <f t="shared" si="61"/>
        <v>11305.0753998528</v>
      </c>
      <c r="W806" s="36">
        <f t="shared" si="62"/>
        <v>30466.658399999949</v>
      </c>
      <c r="X806" s="36">
        <f t="shared" si="64"/>
        <v>127755.34449754853</v>
      </c>
      <c r="Y806" t="s">
        <v>2639</v>
      </c>
    </row>
    <row r="807" spans="1:25" ht="14.4" x14ac:dyDescent="0.3">
      <c r="A807">
        <v>2019</v>
      </c>
      <c r="B807">
        <v>1625860</v>
      </c>
      <c r="C807" t="s">
        <v>293</v>
      </c>
      <c r="D807" t="s">
        <v>505</v>
      </c>
      <c r="E807" t="s">
        <v>258</v>
      </c>
      <c r="F807">
        <v>20.161000000000001</v>
      </c>
      <c r="G807" t="s">
        <v>283</v>
      </c>
      <c r="H807" t="s">
        <v>55</v>
      </c>
      <c r="I807">
        <v>15101</v>
      </c>
      <c r="J807">
        <v>242510</v>
      </c>
      <c r="K807">
        <v>1</v>
      </c>
      <c r="L807">
        <v>1</v>
      </c>
      <c r="M807">
        <v>1</v>
      </c>
      <c r="N807" s="36">
        <v>2.0531246300000001</v>
      </c>
      <c r="O807" s="36">
        <v>7.6680234799999996</v>
      </c>
      <c r="P807" s="36">
        <v>26.815395720000001</v>
      </c>
      <c r="Q807" s="36">
        <v>3505.05807</v>
      </c>
      <c r="R807" s="37">
        <v>0</v>
      </c>
      <c r="S807" s="36">
        <v>3505.05807</v>
      </c>
      <c r="T807" s="36">
        <f t="shared" si="60"/>
        <v>44811.292861917005</v>
      </c>
      <c r="U807" s="36">
        <f t="shared" si="63"/>
        <v>4648.9309353369999</v>
      </c>
      <c r="V807" s="36">
        <f t="shared" si="61"/>
        <v>6503.0016160572004</v>
      </c>
      <c r="W807" s="36">
        <f t="shared" si="62"/>
        <v>17525.290349999999</v>
      </c>
      <c r="X807" s="36">
        <f t="shared" si="64"/>
        <v>73488.515763311196</v>
      </c>
      <c r="Y807" t="s">
        <v>2639</v>
      </c>
    </row>
    <row r="808" spans="1:25" ht="14.4" x14ac:dyDescent="0.3">
      <c r="A808">
        <v>2019</v>
      </c>
      <c r="B808">
        <v>1625860</v>
      </c>
      <c r="C808" t="s">
        <v>293</v>
      </c>
      <c r="D808" t="s">
        <v>506</v>
      </c>
      <c r="E808" t="s">
        <v>258</v>
      </c>
      <c r="F808">
        <v>8.5530000000000008</v>
      </c>
      <c r="G808" t="s">
        <v>283</v>
      </c>
      <c r="H808" t="s">
        <v>55</v>
      </c>
      <c r="I808">
        <v>15101</v>
      </c>
      <c r="J808">
        <v>242510</v>
      </c>
      <c r="K808">
        <v>1</v>
      </c>
      <c r="L808">
        <v>1</v>
      </c>
      <c r="M808">
        <v>1</v>
      </c>
      <c r="N808" s="36">
        <v>0.10604428</v>
      </c>
      <c r="O808" s="36">
        <v>0.39605488</v>
      </c>
      <c r="P808" s="36">
        <v>1.38502032</v>
      </c>
      <c r="Q808" s="36">
        <v>181.03692000000001</v>
      </c>
      <c r="R808" s="37">
        <v>0</v>
      </c>
      <c r="S808" s="36">
        <v>181.03692000000001</v>
      </c>
      <c r="T808" s="36">
        <f t="shared" si="60"/>
        <v>2314.5118508520004</v>
      </c>
      <c r="U808" s="36">
        <f t="shared" si="63"/>
        <v>240.118172372</v>
      </c>
      <c r="V808" s="36">
        <f t="shared" si="61"/>
        <v>335.88127780319996</v>
      </c>
      <c r="W808" s="36">
        <f t="shared" si="62"/>
        <v>905.18460000000005</v>
      </c>
      <c r="X808" s="36">
        <f t="shared" si="64"/>
        <v>3795.6959010272008</v>
      </c>
      <c r="Y808" t="s">
        <v>2639</v>
      </c>
    </row>
    <row r="809" spans="1:25" ht="14.4" x14ac:dyDescent="0.3">
      <c r="A809">
        <v>2019</v>
      </c>
      <c r="B809">
        <v>1625860</v>
      </c>
      <c r="C809" t="s">
        <v>293</v>
      </c>
      <c r="D809" t="s">
        <v>708</v>
      </c>
      <c r="E809" t="s">
        <v>258</v>
      </c>
      <c r="F809">
        <v>20.027000000000001</v>
      </c>
      <c r="G809" t="s">
        <v>283</v>
      </c>
      <c r="H809" t="s">
        <v>55</v>
      </c>
      <c r="I809">
        <v>15101</v>
      </c>
      <c r="J809">
        <v>242510</v>
      </c>
      <c r="K809">
        <v>1</v>
      </c>
      <c r="L809">
        <v>1</v>
      </c>
      <c r="M809">
        <v>1</v>
      </c>
      <c r="N809" s="36">
        <v>1.2434881</v>
      </c>
      <c r="O809" s="36">
        <v>4.6441876000000004</v>
      </c>
      <c r="P809" s="36">
        <v>16.2409164</v>
      </c>
      <c r="Q809" s="36">
        <v>2122.8609000000001</v>
      </c>
      <c r="R809" s="37">
        <v>0</v>
      </c>
      <c r="S809" s="36">
        <v>2122.8609000000001</v>
      </c>
      <c r="T809" s="36">
        <f t="shared" si="60"/>
        <v>27140.24692179</v>
      </c>
      <c r="U809" s="36">
        <f t="shared" si="63"/>
        <v>2815.6548371900003</v>
      </c>
      <c r="V809" s="36">
        <f t="shared" si="61"/>
        <v>3938.5846361639997</v>
      </c>
      <c r="W809" s="36">
        <f t="shared" si="62"/>
        <v>10614.3045</v>
      </c>
      <c r="X809" s="36">
        <f t="shared" si="64"/>
        <v>44508.790895143997</v>
      </c>
      <c r="Y809" t="s">
        <v>2639</v>
      </c>
    </row>
    <row r="810" spans="1:25" ht="14.4" x14ac:dyDescent="0.3">
      <c r="A810">
        <v>2019</v>
      </c>
      <c r="B810">
        <v>2099211</v>
      </c>
      <c r="C810" t="s">
        <v>701</v>
      </c>
      <c r="D810" t="s">
        <v>509</v>
      </c>
      <c r="E810" t="s">
        <v>258</v>
      </c>
      <c r="F810">
        <v>224.46199999999999</v>
      </c>
      <c r="G810" t="s">
        <v>241</v>
      </c>
      <c r="H810" t="s">
        <v>428</v>
      </c>
      <c r="I810">
        <v>8303</v>
      </c>
      <c r="J810">
        <v>30564</v>
      </c>
      <c r="K810">
        <v>1</v>
      </c>
      <c r="L810">
        <v>1</v>
      </c>
      <c r="M810">
        <v>1</v>
      </c>
      <c r="N810" s="36">
        <v>0.550912689068354</v>
      </c>
      <c r="O810" s="36">
        <v>11.1299688518047</v>
      </c>
      <c r="P810" s="36">
        <v>4.22004816064145E-2</v>
      </c>
      <c r="Q810" s="36">
        <v>7038.9984588623001</v>
      </c>
      <c r="R810" s="37">
        <v>0</v>
      </c>
      <c r="S810" s="36">
        <v>7038.9984588623001</v>
      </c>
      <c r="T810" s="36">
        <f t="shared" si="60"/>
        <v>1515.4285885816655</v>
      </c>
      <c r="U810" s="36">
        <f t="shared" si="63"/>
        <v>850.44091996639725</v>
      </c>
      <c r="V810" s="36">
        <f t="shared" si="61"/>
        <v>1.2898155198184529</v>
      </c>
      <c r="W810" s="36">
        <f t="shared" si="62"/>
        <v>35194.992294311502</v>
      </c>
      <c r="X810" s="36">
        <f t="shared" si="64"/>
        <v>37562.151618379386</v>
      </c>
      <c r="Y810" t="s">
        <v>2633</v>
      </c>
    </row>
    <row r="811" spans="1:25" ht="14.4" x14ac:dyDescent="0.3">
      <c r="A811">
        <v>2019</v>
      </c>
      <c r="B811">
        <v>2342251</v>
      </c>
      <c r="C811" t="s">
        <v>726</v>
      </c>
      <c r="D811" t="s">
        <v>511</v>
      </c>
      <c r="E811" t="s">
        <v>230</v>
      </c>
      <c r="F811">
        <v>82.153000000000006</v>
      </c>
      <c r="G811" t="s">
        <v>241</v>
      </c>
      <c r="H811" t="s">
        <v>237</v>
      </c>
      <c r="I811">
        <v>9108</v>
      </c>
      <c r="J811">
        <v>40376</v>
      </c>
      <c r="K811">
        <v>1</v>
      </c>
      <c r="L811">
        <v>1</v>
      </c>
      <c r="M811">
        <v>1</v>
      </c>
      <c r="N811" s="36">
        <v>16.609713733196202</v>
      </c>
      <c r="O811" s="36">
        <v>378.09361267089798</v>
      </c>
      <c r="P811" s="36">
        <v>24.283584000000001</v>
      </c>
      <c r="Q811" s="36">
        <v>225713.28</v>
      </c>
      <c r="R811" s="37">
        <v>1</v>
      </c>
      <c r="S811" s="36">
        <v>0</v>
      </c>
      <c r="T811" s="36">
        <f t="shared" si="60"/>
        <v>60357.042152237693</v>
      </c>
      <c r="U811" s="36">
        <f t="shared" si="63"/>
        <v>38164.769263000446</v>
      </c>
      <c r="V811" s="36">
        <f t="shared" si="61"/>
        <v>980.47398758400016</v>
      </c>
      <c r="W811" s="36">
        <f t="shared" si="62"/>
        <v>0</v>
      </c>
      <c r="X811" s="36">
        <f t="shared" si="64"/>
        <v>99502.285402822134</v>
      </c>
      <c r="Y811" t="s">
        <v>2632</v>
      </c>
    </row>
    <row r="812" spans="1:25" ht="14.4" x14ac:dyDescent="0.3">
      <c r="A812">
        <v>2019</v>
      </c>
      <c r="B812">
        <v>2342251</v>
      </c>
      <c r="C812" t="s">
        <v>726</v>
      </c>
      <c r="D812" t="s">
        <v>512</v>
      </c>
      <c r="E812" t="s">
        <v>230</v>
      </c>
      <c r="F812">
        <v>64.921999999999997</v>
      </c>
      <c r="G812" t="s">
        <v>241</v>
      </c>
      <c r="H812" t="s">
        <v>237</v>
      </c>
      <c r="I812">
        <v>9108</v>
      </c>
      <c r="J812">
        <v>40376</v>
      </c>
      <c r="K812">
        <v>1</v>
      </c>
      <c r="L812">
        <v>1</v>
      </c>
      <c r="M812">
        <v>1</v>
      </c>
      <c r="N812" s="36">
        <v>19.6997217833995</v>
      </c>
      <c r="O812" s="36">
        <v>86.398627758026095</v>
      </c>
      <c r="P812" s="36">
        <v>13.260935999999999</v>
      </c>
      <c r="Q812" s="36">
        <v>125234.05</v>
      </c>
      <c r="R812" s="37">
        <v>1</v>
      </c>
      <c r="S812" s="36">
        <v>0</v>
      </c>
      <c r="T812" s="36">
        <f t="shared" si="60"/>
        <v>71585.637005388446</v>
      </c>
      <c r="U812" s="36">
        <f t="shared" si="63"/>
        <v>8721.0774858951554</v>
      </c>
      <c r="V812" s="36">
        <f t="shared" si="61"/>
        <v>535.42355193600008</v>
      </c>
      <c r="W812" s="36">
        <f t="shared" si="62"/>
        <v>0</v>
      </c>
      <c r="X812" s="36">
        <f t="shared" si="64"/>
        <v>80842.138043219602</v>
      </c>
      <c r="Y812" t="s">
        <v>2632</v>
      </c>
    </row>
    <row r="813" spans="1:25" ht="14.4" x14ac:dyDescent="0.3">
      <c r="A813">
        <v>2019</v>
      </c>
      <c r="B813">
        <v>3188001</v>
      </c>
      <c r="C813" t="s">
        <v>513</v>
      </c>
      <c r="D813" t="s">
        <v>514</v>
      </c>
      <c r="E813" t="s">
        <v>258</v>
      </c>
      <c r="F813">
        <v>393.339</v>
      </c>
      <c r="G813" t="s">
        <v>241</v>
      </c>
      <c r="H813" t="s">
        <v>428</v>
      </c>
      <c r="I813">
        <v>8303</v>
      </c>
      <c r="J813">
        <v>30564</v>
      </c>
      <c r="K813">
        <v>1</v>
      </c>
      <c r="L813">
        <v>1</v>
      </c>
      <c r="M813">
        <v>1</v>
      </c>
      <c r="N813" s="36">
        <v>3.7763202679343501E-2</v>
      </c>
      <c r="O813" s="36">
        <v>2.94812507927417</v>
      </c>
      <c r="P813" s="36">
        <v>8.2390348543412897E-3</v>
      </c>
      <c r="Q813" s="36">
        <v>1806.2664451599101</v>
      </c>
      <c r="R813" s="37">
        <v>0</v>
      </c>
      <c r="S813" s="36">
        <v>1806.2664451599101</v>
      </c>
      <c r="T813" s="36">
        <f t="shared" si="60"/>
        <v>103.87750740223093</v>
      </c>
      <c r="U813" s="36">
        <f t="shared" si="63"/>
        <v>225.26623730733937</v>
      </c>
      <c r="V813" s="36">
        <f t="shared" si="61"/>
        <v>0.2518178612880872</v>
      </c>
      <c r="W813" s="36">
        <f t="shared" si="62"/>
        <v>9031.3322257995496</v>
      </c>
      <c r="X813" s="36">
        <f t="shared" si="64"/>
        <v>9360.7277883704082</v>
      </c>
      <c r="Y813" t="s">
        <v>2633</v>
      </c>
    </row>
    <row r="814" spans="1:25" ht="14.4" x14ac:dyDescent="0.3">
      <c r="A814">
        <v>2019</v>
      </c>
      <c r="B814">
        <v>4585604</v>
      </c>
      <c r="C814" t="s">
        <v>515</v>
      </c>
      <c r="D814" t="s">
        <v>516</v>
      </c>
      <c r="E814" t="s">
        <v>258</v>
      </c>
      <c r="F814">
        <v>122.96599999999999</v>
      </c>
      <c r="G814" t="s">
        <v>241</v>
      </c>
      <c r="H814" t="s">
        <v>517</v>
      </c>
      <c r="I814">
        <v>3202</v>
      </c>
      <c r="J814">
        <v>14408</v>
      </c>
      <c r="K814">
        <v>1.2</v>
      </c>
      <c r="L814">
        <v>1</v>
      </c>
      <c r="M814">
        <v>1.2</v>
      </c>
      <c r="N814" s="36">
        <v>0</v>
      </c>
      <c r="O814" s="36">
        <v>0</v>
      </c>
      <c r="P814" s="36">
        <v>0</v>
      </c>
      <c r="Q814" s="36">
        <v>0</v>
      </c>
      <c r="R814" s="37">
        <v>0</v>
      </c>
      <c r="S814" s="36">
        <v>0</v>
      </c>
      <c r="T814" s="36">
        <f t="shared" si="60"/>
        <v>0</v>
      </c>
      <c r="U814" s="36">
        <f t="shared" si="63"/>
        <v>0</v>
      </c>
      <c r="V814" s="36">
        <f t="shared" si="61"/>
        <v>0</v>
      </c>
      <c r="W814" s="36">
        <f t="shared" si="62"/>
        <v>0</v>
      </c>
      <c r="X814" s="36">
        <f t="shared" si="64"/>
        <v>0</v>
      </c>
      <c r="Y814" t="s">
        <v>2637</v>
      </c>
    </row>
    <row r="815" spans="1:25" ht="14.4" x14ac:dyDescent="0.3">
      <c r="A815">
        <v>2019</v>
      </c>
      <c r="B815">
        <v>4585604</v>
      </c>
      <c r="C815" t="s">
        <v>515</v>
      </c>
      <c r="D815" t="s">
        <v>518</v>
      </c>
      <c r="E815" t="s">
        <v>258</v>
      </c>
      <c r="F815">
        <v>122.078</v>
      </c>
      <c r="G815" t="s">
        <v>241</v>
      </c>
      <c r="H815" t="s">
        <v>517</v>
      </c>
      <c r="I815">
        <v>3202</v>
      </c>
      <c r="J815">
        <v>14408</v>
      </c>
      <c r="K815">
        <v>1.2</v>
      </c>
      <c r="L815">
        <v>1</v>
      </c>
      <c r="M815">
        <v>1.2</v>
      </c>
      <c r="N815" s="36">
        <v>0</v>
      </c>
      <c r="O815" s="36">
        <v>0</v>
      </c>
      <c r="P815" s="36">
        <v>0</v>
      </c>
      <c r="Q815" s="36">
        <v>0</v>
      </c>
      <c r="R815" s="37">
        <v>0</v>
      </c>
      <c r="S815" s="36">
        <v>0</v>
      </c>
      <c r="T815" s="36">
        <f t="shared" si="60"/>
        <v>0</v>
      </c>
      <c r="U815" s="36">
        <f t="shared" si="63"/>
        <v>0</v>
      </c>
      <c r="V815" s="36">
        <f t="shared" si="61"/>
        <v>0</v>
      </c>
      <c r="W815" s="36">
        <f t="shared" si="62"/>
        <v>0</v>
      </c>
      <c r="X815" s="36">
        <f t="shared" si="64"/>
        <v>0</v>
      </c>
      <c r="Y815" t="s">
        <v>2637</v>
      </c>
    </row>
    <row r="816" spans="1:25" ht="14.4" x14ac:dyDescent="0.3">
      <c r="A816">
        <v>2019</v>
      </c>
      <c r="B816">
        <v>4585623</v>
      </c>
      <c r="C816" t="s">
        <v>756</v>
      </c>
      <c r="D816" t="s">
        <v>520</v>
      </c>
      <c r="E816" t="s">
        <v>230</v>
      </c>
      <c r="F816">
        <v>78.234999999999999</v>
      </c>
      <c r="G816" t="s">
        <v>241</v>
      </c>
      <c r="H816" t="s">
        <v>284</v>
      </c>
      <c r="I816">
        <v>8102</v>
      </c>
      <c r="J816">
        <v>124753</v>
      </c>
      <c r="K816">
        <v>1.2</v>
      </c>
      <c r="L816">
        <v>1</v>
      </c>
      <c r="M816">
        <v>1</v>
      </c>
      <c r="N816" s="36">
        <v>2.07088571039999</v>
      </c>
      <c r="O816" s="36">
        <v>14.610369982</v>
      </c>
      <c r="P816" s="36">
        <v>3.9824725199999902</v>
      </c>
      <c r="Q816" s="36">
        <v>37014.9</v>
      </c>
      <c r="R816" s="37">
        <v>1</v>
      </c>
      <c r="S816" s="36">
        <v>0</v>
      </c>
      <c r="T816" s="36">
        <f t="shared" si="60"/>
        <v>27901.714143189234</v>
      </c>
      <c r="U816" s="36">
        <f t="shared" si="63"/>
        <v>4556.7187159111154</v>
      </c>
      <c r="V816" s="36">
        <f t="shared" si="61"/>
        <v>496.82539428755882</v>
      </c>
      <c r="W816" s="36">
        <f t="shared" si="62"/>
        <v>0</v>
      </c>
      <c r="X816" s="36">
        <f t="shared" si="64"/>
        <v>32955.25825338791</v>
      </c>
      <c r="Y816" t="s">
        <v>2633</v>
      </c>
    </row>
    <row r="817" spans="1:25" ht="14.4" x14ac:dyDescent="0.3">
      <c r="A817">
        <v>2019</v>
      </c>
      <c r="B817">
        <v>4585623</v>
      </c>
      <c r="C817" t="s">
        <v>756</v>
      </c>
      <c r="D817" t="s">
        <v>746</v>
      </c>
      <c r="E817" t="s">
        <v>230</v>
      </c>
      <c r="F817">
        <v>54.569000000000003</v>
      </c>
      <c r="G817" t="s">
        <v>241</v>
      </c>
      <c r="H817" t="s">
        <v>284</v>
      </c>
      <c r="I817">
        <v>8102</v>
      </c>
      <c r="J817">
        <v>124753</v>
      </c>
      <c r="K817">
        <v>1.2</v>
      </c>
      <c r="L817">
        <v>1</v>
      </c>
      <c r="M817">
        <v>1</v>
      </c>
      <c r="N817" s="36">
        <v>0.49315981815999999</v>
      </c>
      <c r="O817" s="36">
        <v>73.533848390759999</v>
      </c>
      <c r="P817" s="36">
        <v>8.3722216279499904</v>
      </c>
      <c r="Q817" s="36">
        <v>105889.92152</v>
      </c>
      <c r="R817" s="37">
        <v>1</v>
      </c>
      <c r="S817" s="36">
        <v>0</v>
      </c>
      <c r="T817" s="36">
        <f t="shared" si="60"/>
        <v>6644.5020138507634</v>
      </c>
      <c r="U817" s="36">
        <f t="shared" si="63"/>
        <v>22933.920470731209</v>
      </c>
      <c r="V817" s="36">
        <f t="shared" si="61"/>
        <v>1044.4597647516453</v>
      </c>
      <c r="W817" s="36">
        <f t="shared" si="62"/>
        <v>0</v>
      </c>
      <c r="X817" s="36">
        <f t="shared" si="64"/>
        <v>30622.882249333619</v>
      </c>
      <c r="Y817" t="s">
        <v>2633</v>
      </c>
    </row>
    <row r="818" spans="1:25" ht="14.4" x14ac:dyDescent="0.3">
      <c r="A818">
        <v>2019</v>
      </c>
      <c r="B818">
        <v>4585623</v>
      </c>
      <c r="C818" t="s">
        <v>756</v>
      </c>
      <c r="D818" t="s">
        <v>521</v>
      </c>
      <c r="E818" t="s">
        <v>230</v>
      </c>
      <c r="F818">
        <v>11.273</v>
      </c>
      <c r="G818" t="s">
        <v>241</v>
      </c>
      <c r="H818" t="s">
        <v>284</v>
      </c>
      <c r="I818">
        <v>8102</v>
      </c>
      <c r="J818">
        <v>124753</v>
      </c>
      <c r="K818">
        <v>1.2</v>
      </c>
      <c r="L818">
        <v>1</v>
      </c>
      <c r="M818">
        <v>1</v>
      </c>
      <c r="N818" s="36">
        <v>0</v>
      </c>
      <c r="O818" s="36">
        <v>0</v>
      </c>
      <c r="P818" s="36">
        <v>0</v>
      </c>
      <c r="Q818" s="36">
        <v>0</v>
      </c>
      <c r="R818" s="37">
        <v>1</v>
      </c>
      <c r="S818" s="36">
        <v>0</v>
      </c>
      <c r="T818" s="36">
        <f t="shared" si="60"/>
        <v>0</v>
      </c>
      <c r="U818" s="36">
        <f t="shared" si="63"/>
        <v>0</v>
      </c>
      <c r="V818" s="36">
        <f t="shared" si="61"/>
        <v>0</v>
      </c>
      <c r="W818" s="36">
        <f t="shared" si="62"/>
        <v>0</v>
      </c>
      <c r="X818" s="36">
        <f t="shared" si="64"/>
        <v>0</v>
      </c>
      <c r="Y818" t="s">
        <v>2633</v>
      </c>
    </row>
    <row r="819" spans="1:25" ht="14.4" x14ac:dyDescent="0.3">
      <c r="A819">
        <v>2019</v>
      </c>
      <c r="B819">
        <v>4585770</v>
      </c>
      <c r="C819" t="s">
        <v>757</v>
      </c>
      <c r="D819" t="s">
        <v>758</v>
      </c>
      <c r="E819" t="s">
        <v>258</v>
      </c>
      <c r="F819">
        <v>10.263999999999999</v>
      </c>
      <c r="G819" t="s">
        <v>370</v>
      </c>
      <c r="H819" t="s">
        <v>759</v>
      </c>
      <c r="I819">
        <v>2302</v>
      </c>
      <c r="J819">
        <v>6749</v>
      </c>
      <c r="K819">
        <v>1.2</v>
      </c>
      <c r="L819">
        <v>1</v>
      </c>
      <c r="M819">
        <v>1</v>
      </c>
      <c r="N819" s="36">
        <v>0.37603507000000003</v>
      </c>
      <c r="O819" s="36">
        <v>4.99905446</v>
      </c>
      <c r="P819" s="36">
        <v>0.61935187999999997</v>
      </c>
      <c r="Q819" s="36">
        <v>5950.2019899999996</v>
      </c>
      <c r="R819" s="37">
        <v>0</v>
      </c>
      <c r="S819" s="36">
        <v>5950.2019899999996</v>
      </c>
      <c r="T819" s="36">
        <f t="shared" si="60"/>
        <v>274.08895424244002</v>
      </c>
      <c r="U819" s="36">
        <f t="shared" si="63"/>
        <v>84.346546376350005</v>
      </c>
      <c r="V819" s="36">
        <f t="shared" si="61"/>
        <v>4.1800058381200005</v>
      </c>
      <c r="W819" s="36">
        <f t="shared" si="62"/>
        <v>29751.00995</v>
      </c>
      <c r="X819" s="36">
        <f t="shared" si="64"/>
        <v>30113.62545645691</v>
      </c>
      <c r="Y819" t="s">
        <v>58</v>
      </c>
    </row>
    <row r="820" spans="1:25" ht="14.4" x14ac:dyDescent="0.3">
      <c r="A820">
        <v>2019</v>
      </c>
      <c r="B820">
        <v>4585770</v>
      </c>
      <c r="C820" t="s">
        <v>757</v>
      </c>
      <c r="D820" t="s">
        <v>760</v>
      </c>
      <c r="E820" t="s">
        <v>258</v>
      </c>
      <c r="F820">
        <v>10.263999999999999</v>
      </c>
      <c r="G820" t="s">
        <v>370</v>
      </c>
      <c r="H820" t="s">
        <v>759</v>
      </c>
      <c r="I820">
        <v>2302</v>
      </c>
      <c r="J820">
        <v>6749</v>
      </c>
      <c r="K820">
        <v>1.2</v>
      </c>
      <c r="L820">
        <v>1</v>
      </c>
      <c r="M820">
        <v>1</v>
      </c>
      <c r="N820" s="36">
        <v>0.43080023000000001</v>
      </c>
      <c r="O820" s="36">
        <v>5.7271089399999902</v>
      </c>
      <c r="P820" s="36">
        <v>0.70955331999999904</v>
      </c>
      <c r="Q820" s="36">
        <v>6816.7801099999997</v>
      </c>
      <c r="R820" s="37">
        <v>0</v>
      </c>
      <c r="S820" s="36">
        <v>6816.7801099999997</v>
      </c>
      <c r="T820" s="36">
        <f t="shared" si="60"/>
        <v>314.00684124516005</v>
      </c>
      <c r="U820" s="36">
        <f t="shared" si="63"/>
        <v>96.630645590149854</v>
      </c>
      <c r="V820" s="36">
        <f t="shared" si="61"/>
        <v>4.7887753566799942</v>
      </c>
      <c r="W820" s="36">
        <f t="shared" si="62"/>
        <v>34083.900549999998</v>
      </c>
      <c r="X820" s="36">
        <f t="shared" si="64"/>
        <v>34499.32681219199</v>
      </c>
      <c r="Y820" t="s">
        <v>58</v>
      </c>
    </row>
    <row r="821" spans="1:25" ht="14.4" x14ac:dyDescent="0.3">
      <c r="A821">
        <v>2019</v>
      </c>
      <c r="B821">
        <v>4585770</v>
      </c>
      <c r="C821" t="s">
        <v>757</v>
      </c>
      <c r="D821" t="s">
        <v>761</v>
      </c>
      <c r="E821" t="s">
        <v>258</v>
      </c>
      <c r="F821">
        <v>9.702</v>
      </c>
      <c r="G821" t="s">
        <v>370</v>
      </c>
      <c r="H821" t="s">
        <v>759</v>
      </c>
      <c r="I821">
        <v>2302</v>
      </c>
      <c r="J821">
        <v>6749</v>
      </c>
      <c r="K821">
        <v>1.2</v>
      </c>
      <c r="L821">
        <v>1</v>
      </c>
      <c r="M821">
        <v>1</v>
      </c>
      <c r="N821" s="36">
        <v>0.25390265000000001</v>
      </c>
      <c r="O821" s="36">
        <v>3.2563919600000002</v>
      </c>
      <c r="P821" s="36">
        <v>0.57652395999999995</v>
      </c>
      <c r="Q821" s="36">
        <v>3842.1719899999998</v>
      </c>
      <c r="R821" s="37">
        <v>0</v>
      </c>
      <c r="S821" s="36">
        <v>3842.1719899999998</v>
      </c>
      <c r="T821" s="36">
        <f t="shared" si="60"/>
        <v>185.06761036380001</v>
      </c>
      <c r="U821" s="36">
        <f t="shared" si="63"/>
        <v>54.94347334510001</v>
      </c>
      <c r="V821" s="36">
        <f t="shared" si="61"/>
        <v>3.8909602060400004</v>
      </c>
      <c r="W821" s="36">
        <f t="shared" si="62"/>
        <v>19210.859949999998</v>
      </c>
      <c r="X821" s="36">
        <f t="shared" si="64"/>
        <v>19454.761993914937</v>
      </c>
      <c r="Y821" t="s">
        <v>58</v>
      </c>
    </row>
    <row r="822" spans="1:25" ht="14.4" x14ac:dyDescent="0.3">
      <c r="A822">
        <v>2019</v>
      </c>
      <c r="B822">
        <v>4585770</v>
      </c>
      <c r="C822" t="s">
        <v>757</v>
      </c>
      <c r="D822" t="s">
        <v>762</v>
      </c>
      <c r="E822" t="s">
        <v>258</v>
      </c>
      <c r="F822">
        <v>9.702</v>
      </c>
      <c r="G822" t="s">
        <v>370</v>
      </c>
      <c r="H822" t="s">
        <v>759</v>
      </c>
      <c r="I822">
        <v>2302</v>
      </c>
      <c r="J822">
        <v>6749</v>
      </c>
      <c r="K822">
        <v>1.2</v>
      </c>
      <c r="L822">
        <v>1</v>
      </c>
      <c r="M822">
        <v>1</v>
      </c>
      <c r="N822" s="36">
        <v>0.28639033000000003</v>
      </c>
      <c r="O822" s="36">
        <v>3.66994336</v>
      </c>
      <c r="P822" s="36">
        <v>0.63571211999999999</v>
      </c>
      <c r="Q822" s="36">
        <v>4328.8596900000002</v>
      </c>
      <c r="R822" s="37">
        <v>0</v>
      </c>
      <c r="S822" s="36">
        <v>4328.8596900000002</v>
      </c>
      <c r="T822" s="36">
        <f t="shared" si="60"/>
        <v>208.74762041436003</v>
      </c>
      <c r="U822" s="36">
        <f t="shared" si="63"/>
        <v>61.921119341600011</v>
      </c>
      <c r="V822" s="36">
        <f t="shared" si="61"/>
        <v>4.2904210978800013</v>
      </c>
      <c r="W822" s="36">
        <f t="shared" si="62"/>
        <v>21644.298450000002</v>
      </c>
      <c r="X822" s="36">
        <f t="shared" si="64"/>
        <v>21919.257610853841</v>
      </c>
      <c r="Y822" t="s">
        <v>58</v>
      </c>
    </row>
    <row r="823" spans="1:25" ht="14.4" x14ac:dyDescent="0.3">
      <c r="A823">
        <v>2019</v>
      </c>
      <c r="B823">
        <v>4585770</v>
      </c>
      <c r="C823" t="s">
        <v>757</v>
      </c>
      <c r="D823" t="s">
        <v>763</v>
      </c>
      <c r="E823" t="s">
        <v>265</v>
      </c>
      <c r="F823">
        <v>11.250999999999999</v>
      </c>
      <c r="G823" t="s">
        <v>370</v>
      </c>
      <c r="H823" t="s">
        <v>759</v>
      </c>
      <c r="I823">
        <v>2302</v>
      </c>
      <c r="J823">
        <v>6749</v>
      </c>
      <c r="K823">
        <v>1.2</v>
      </c>
      <c r="L823">
        <v>1</v>
      </c>
      <c r="M823">
        <v>1</v>
      </c>
      <c r="N823" s="36">
        <v>5.6821752000000003E-3</v>
      </c>
      <c r="O823" s="36">
        <v>0.31474794</v>
      </c>
      <c r="P823" s="36">
        <v>1.5598127999999999E-2</v>
      </c>
      <c r="Q823" s="36">
        <v>749.26721999999995</v>
      </c>
      <c r="R823" s="37">
        <v>0</v>
      </c>
      <c r="S823" s="36">
        <v>749.26721999999995</v>
      </c>
      <c r="T823" s="36">
        <f t="shared" si="60"/>
        <v>4.1416920458784006</v>
      </c>
      <c r="U823" s="36">
        <f t="shared" si="63"/>
        <v>5.3105846176500009</v>
      </c>
      <c r="V823" s="36">
        <f t="shared" si="61"/>
        <v>0.10527176587200002</v>
      </c>
      <c r="W823" s="36">
        <f t="shared" si="62"/>
        <v>3746.3360999999995</v>
      </c>
      <c r="X823" s="36">
        <f t="shared" si="64"/>
        <v>3755.8936484293999</v>
      </c>
      <c r="Y823" t="s">
        <v>58</v>
      </c>
    </row>
    <row r="824" spans="1:25" ht="14.4" x14ac:dyDescent="0.3">
      <c r="A824">
        <v>2019</v>
      </c>
      <c r="B824">
        <v>4585770</v>
      </c>
      <c r="C824" t="s">
        <v>757</v>
      </c>
      <c r="D824" t="s">
        <v>764</v>
      </c>
      <c r="E824" t="s">
        <v>258</v>
      </c>
      <c r="F824">
        <v>11.974</v>
      </c>
      <c r="G824" t="s">
        <v>370</v>
      </c>
      <c r="H824" t="s">
        <v>759</v>
      </c>
      <c r="I824">
        <v>2302</v>
      </c>
      <c r="J824">
        <v>6749</v>
      </c>
      <c r="K824">
        <v>1.2</v>
      </c>
      <c r="L824">
        <v>1</v>
      </c>
      <c r="M824">
        <v>1</v>
      </c>
      <c r="N824" s="36">
        <v>9.9486039999999998E-2</v>
      </c>
      <c r="O824" s="36">
        <v>1.3225791200000001</v>
      </c>
      <c r="P824" s="36">
        <v>0.16385936000000001</v>
      </c>
      <c r="Q824" s="36">
        <v>1574.22028</v>
      </c>
      <c r="R824" s="37">
        <v>0</v>
      </c>
      <c r="S824" s="36">
        <v>1574.22028</v>
      </c>
      <c r="T824" s="36">
        <f t="shared" si="60"/>
        <v>72.514578667679999</v>
      </c>
      <c r="U824" s="36">
        <f t="shared" si="63"/>
        <v>22.315216202200006</v>
      </c>
      <c r="V824" s="36">
        <f t="shared" si="61"/>
        <v>1.1058868206400003</v>
      </c>
      <c r="W824" s="36">
        <f t="shared" si="62"/>
        <v>7871.1013999999996</v>
      </c>
      <c r="X824" s="36">
        <f t="shared" si="64"/>
        <v>7967.0370816905197</v>
      </c>
      <c r="Y824" t="s">
        <v>58</v>
      </c>
    </row>
    <row r="825" spans="1:25" ht="14.4" x14ac:dyDescent="0.3">
      <c r="A825">
        <v>2019</v>
      </c>
      <c r="B825">
        <v>4585770</v>
      </c>
      <c r="C825" t="s">
        <v>757</v>
      </c>
      <c r="D825" t="s">
        <v>765</v>
      </c>
      <c r="E825" t="s">
        <v>258</v>
      </c>
      <c r="F825">
        <v>10.385999999999999</v>
      </c>
      <c r="G825" t="s">
        <v>370</v>
      </c>
      <c r="H825" t="s">
        <v>759</v>
      </c>
      <c r="I825">
        <v>2302</v>
      </c>
      <c r="J825">
        <v>6749</v>
      </c>
      <c r="K825">
        <v>1.2</v>
      </c>
      <c r="L825">
        <v>1</v>
      </c>
      <c r="M825">
        <v>1</v>
      </c>
      <c r="N825" s="36">
        <v>0.37843801999999999</v>
      </c>
      <c r="O825" s="36">
        <v>5.0309995599999997</v>
      </c>
      <c r="P825" s="36">
        <v>0.62330967999999998</v>
      </c>
      <c r="Q825" s="36">
        <v>5988.2251399999896</v>
      </c>
      <c r="R825" s="37">
        <v>0</v>
      </c>
      <c r="S825" s="36">
        <v>5988.2251399999896</v>
      </c>
      <c r="T825" s="36">
        <f t="shared" si="60"/>
        <v>275.84044527384003</v>
      </c>
      <c r="U825" s="36">
        <f t="shared" si="63"/>
        <v>84.8855400761</v>
      </c>
      <c r="V825" s="36">
        <f t="shared" si="61"/>
        <v>4.206717030320001</v>
      </c>
      <c r="W825" s="36">
        <f t="shared" si="62"/>
        <v>29941.125699999946</v>
      </c>
      <c r="X825" s="36">
        <f t="shared" si="64"/>
        <v>30306.058402380208</v>
      </c>
      <c r="Y825" t="s">
        <v>58</v>
      </c>
    </row>
    <row r="826" spans="1:25" ht="14.4" x14ac:dyDescent="0.3">
      <c r="A826">
        <v>2019</v>
      </c>
      <c r="B826">
        <v>4585770</v>
      </c>
      <c r="C826" t="s">
        <v>757</v>
      </c>
      <c r="D826" t="s">
        <v>766</v>
      </c>
      <c r="E826" t="s">
        <v>265</v>
      </c>
      <c r="F826">
        <v>11.791</v>
      </c>
      <c r="G826" t="s">
        <v>370</v>
      </c>
      <c r="H826" t="s">
        <v>759</v>
      </c>
      <c r="I826">
        <v>2302</v>
      </c>
      <c r="J826">
        <v>6749</v>
      </c>
      <c r="K826">
        <v>1.2</v>
      </c>
      <c r="L826">
        <v>1</v>
      </c>
      <c r="M826">
        <v>1</v>
      </c>
      <c r="N826" s="36">
        <v>0.25882653</v>
      </c>
      <c r="O826" s="36">
        <v>3.44087034</v>
      </c>
      <c r="P826" s="36">
        <v>0.42630252000000002</v>
      </c>
      <c r="Q826" s="36">
        <v>4095.5492100000001</v>
      </c>
      <c r="R826" s="37">
        <v>0</v>
      </c>
      <c r="S826" s="36">
        <v>4095.5492100000001</v>
      </c>
      <c r="T826" s="36">
        <f t="shared" si="60"/>
        <v>188.65658710476001</v>
      </c>
      <c r="U826" s="36">
        <f t="shared" si="63"/>
        <v>58.05608481165001</v>
      </c>
      <c r="V826" s="36">
        <f t="shared" si="61"/>
        <v>2.8771157074800007</v>
      </c>
      <c r="W826" s="36">
        <f t="shared" si="62"/>
        <v>20477.746050000002</v>
      </c>
      <c r="X826" s="36">
        <f t="shared" si="64"/>
        <v>20727.33583762389</v>
      </c>
      <c r="Y826" t="s">
        <v>58</v>
      </c>
    </row>
    <row r="827" spans="1:25" ht="14.4" x14ac:dyDescent="0.3">
      <c r="A827">
        <v>2019</v>
      </c>
      <c r="B827">
        <v>4585770</v>
      </c>
      <c r="C827" t="s">
        <v>757</v>
      </c>
      <c r="D827" t="s">
        <v>767</v>
      </c>
      <c r="E827" t="s">
        <v>258</v>
      </c>
      <c r="F827">
        <v>9.1270000000000007</v>
      </c>
      <c r="G827" t="s">
        <v>370</v>
      </c>
      <c r="H827" t="s">
        <v>759</v>
      </c>
      <c r="I827">
        <v>2302</v>
      </c>
      <c r="J827">
        <v>6749</v>
      </c>
      <c r="K827">
        <v>1.2</v>
      </c>
      <c r="L827">
        <v>1</v>
      </c>
      <c r="M827">
        <v>1</v>
      </c>
      <c r="N827" s="36">
        <v>0.37118327000000001</v>
      </c>
      <c r="O827" s="36">
        <v>4.93455406</v>
      </c>
      <c r="P827" s="36">
        <v>0.61136067999999899</v>
      </c>
      <c r="Q827" s="36">
        <v>5873.4293899999902</v>
      </c>
      <c r="R827" s="37">
        <v>0</v>
      </c>
      <c r="S827" s="36">
        <v>5873.4293899999902</v>
      </c>
      <c r="T827" s="36">
        <f t="shared" si="60"/>
        <v>270.55251603684002</v>
      </c>
      <c r="U827" s="36">
        <f t="shared" si="63"/>
        <v>83.258263377350005</v>
      </c>
      <c r="V827" s="36">
        <f t="shared" si="61"/>
        <v>4.126073229319994</v>
      </c>
      <c r="W827" s="36">
        <f t="shared" si="62"/>
        <v>29367.146949999951</v>
      </c>
      <c r="X827" s="36">
        <f t="shared" si="64"/>
        <v>29725.083802643461</v>
      </c>
      <c r="Y827" t="s">
        <v>58</v>
      </c>
    </row>
    <row r="828" spans="1:25" ht="14.4" x14ac:dyDescent="0.3">
      <c r="A828">
        <v>2019</v>
      </c>
      <c r="B828">
        <v>4585770</v>
      </c>
      <c r="C828" t="s">
        <v>757</v>
      </c>
      <c r="D828" t="s">
        <v>768</v>
      </c>
      <c r="E828" t="s">
        <v>258</v>
      </c>
      <c r="F828">
        <v>11.974</v>
      </c>
      <c r="G828" t="s">
        <v>370</v>
      </c>
      <c r="H828" t="s">
        <v>759</v>
      </c>
      <c r="I828">
        <v>2302</v>
      </c>
      <c r="J828">
        <v>6749</v>
      </c>
      <c r="K828">
        <v>1.2</v>
      </c>
      <c r="L828">
        <v>1</v>
      </c>
      <c r="M828">
        <v>1</v>
      </c>
      <c r="N828" s="36">
        <v>0.31365926999999999</v>
      </c>
      <c r="O828" s="36">
        <v>3.5890697600000001</v>
      </c>
      <c r="P828" s="36">
        <v>1.21002868</v>
      </c>
      <c r="Q828" s="36">
        <v>4105.5911900000001</v>
      </c>
      <c r="R828" s="37">
        <v>0</v>
      </c>
      <c r="S828" s="36">
        <v>4105.5911900000001</v>
      </c>
      <c r="T828" s="36">
        <f t="shared" si="60"/>
        <v>228.62373262884</v>
      </c>
      <c r="U828" s="36">
        <f t="shared" si="63"/>
        <v>60.556579525600007</v>
      </c>
      <c r="V828" s="36">
        <f t="shared" si="61"/>
        <v>8.1664835613200015</v>
      </c>
      <c r="W828" s="36">
        <f t="shared" si="62"/>
        <v>20527.95595</v>
      </c>
      <c r="X828" s="36">
        <f t="shared" si="64"/>
        <v>20825.302745715759</v>
      </c>
      <c r="Y828" t="s">
        <v>58</v>
      </c>
    </row>
    <row r="829" spans="1:25" ht="14.4" x14ac:dyDescent="0.3">
      <c r="A829">
        <v>2019</v>
      </c>
      <c r="B829">
        <v>4585770</v>
      </c>
      <c r="C829" t="s">
        <v>757</v>
      </c>
      <c r="D829" t="s">
        <v>769</v>
      </c>
      <c r="E829" t="s">
        <v>258</v>
      </c>
      <c r="F829">
        <v>10.263999999999999</v>
      </c>
      <c r="G829" t="s">
        <v>370</v>
      </c>
      <c r="H829" t="s">
        <v>759</v>
      </c>
      <c r="I829">
        <v>2302</v>
      </c>
      <c r="J829">
        <v>6749</v>
      </c>
      <c r="K829">
        <v>1.2</v>
      </c>
      <c r="L829">
        <v>1</v>
      </c>
      <c r="M829">
        <v>1</v>
      </c>
      <c r="N829" s="36">
        <v>0.51355112999999997</v>
      </c>
      <c r="O829" s="36">
        <v>6.8272091399999999</v>
      </c>
      <c r="P829" s="36">
        <v>0.84584892</v>
      </c>
      <c r="Q829" s="36">
        <v>8126.1914099999904</v>
      </c>
      <c r="R829" s="37">
        <v>0</v>
      </c>
      <c r="S829" s="36">
        <v>8126.1914099999904</v>
      </c>
      <c r="T829" s="36">
        <f t="shared" si="60"/>
        <v>374.32331024796002</v>
      </c>
      <c r="U829" s="36">
        <f t="shared" si="63"/>
        <v>115.19208621465002</v>
      </c>
      <c r="V829" s="36">
        <f t="shared" si="61"/>
        <v>5.7086343610800014</v>
      </c>
      <c r="W829" s="36">
        <f t="shared" si="62"/>
        <v>40630.957049999954</v>
      </c>
      <c r="X829" s="36">
        <f t="shared" si="64"/>
        <v>41126.181080823641</v>
      </c>
      <c r="Y829" t="s">
        <v>58</v>
      </c>
    </row>
    <row r="830" spans="1:25" ht="14.4" x14ac:dyDescent="0.3">
      <c r="A830">
        <v>2019</v>
      </c>
      <c r="B830">
        <v>4585770</v>
      </c>
      <c r="C830" t="s">
        <v>757</v>
      </c>
      <c r="D830" t="s">
        <v>770</v>
      </c>
      <c r="E830" t="s">
        <v>258</v>
      </c>
      <c r="F830">
        <v>10.263999999999999</v>
      </c>
      <c r="G830" t="s">
        <v>370</v>
      </c>
      <c r="H830" t="s">
        <v>759</v>
      </c>
      <c r="I830">
        <v>2302</v>
      </c>
      <c r="J830">
        <v>6749</v>
      </c>
      <c r="K830">
        <v>1.2</v>
      </c>
      <c r="L830">
        <v>1</v>
      </c>
      <c r="M830">
        <v>1</v>
      </c>
      <c r="N830" s="36">
        <v>0.56690291000000004</v>
      </c>
      <c r="O830" s="36">
        <v>7.5364739800000002</v>
      </c>
      <c r="P830" s="36">
        <v>0.93372243999999904</v>
      </c>
      <c r="Q830" s="36">
        <v>8970.4048700000003</v>
      </c>
      <c r="R830" s="37">
        <v>0</v>
      </c>
      <c r="S830" s="36">
        <v>8970.4048700000003</v>
      </c>
      <c r="T830" s="36">
        <f t="shared" si="60"/>
        <v>413.21099587572007</v>
      </c>
      <c r="U830" s="36">
        <f t="shared" si="63"/>
        <v>127.15915722755003</v>
      </c>
      <c r="V830" s="36">
        <f t="shared" si="61"/>
        <v>6.3016927475599953</v>
      </c>
      <c r="W830" s="36">
        <f t="shared" si="62"/>
        <v>44852.02435</v>
      </c>
      <c r="X830" s="36">
        <f t="shared" si="64"/>
        <v>45398.696195850833</v>
      </c>
      <c r="Y830" t="s">
        <v>58</v>
      </c>
    </row>
    <row r="831" spans="1:25" ht="14.4" x14ac:dyDescent="0.3">
      <c r="A831">
        <v>2019</v>
      </c>
      <c r="B831">
        <v>4585770</v>
      </c>
      <c r="C831" t="s">
        <v>757</v>
      </c>
      <c r="D831" t="s">
        <v>771</v>
      </c>
      <c r="E831" t="s">
        <v>258</v>
      </c>
      <c r="F831">
        <v>0.71399999999999997</v>
      </c>
      <c r="G831" t="s">
        <v>370</v>
      </c>
      <c r="H831" t="s">
        <v>759</v>
      </c>
      <c r="I831">
        <v>2302</v>
      </c>
      <c r="J831">
        <v>6749</v>
      </c>
      <c r="K831">
        <v>1.2</v>
      </c>
      <c r="L831">
        <v>1</v>
      </c>
      <c r="M831">
        <v>1</v>
      </c>
      <c r="N831" s="36">
        <v>0</v>
      </c>
      <c r="O831" s="36">
        <v>0</v>
      </c>
      <c r="P831" s="36">
        <v>0</v>
      </c>
      <c r="Q831" s="36">
        <v>0</v>
      </c>
      <c r="R831" s="37">
        <v>0</v>
      </c>
      <c r="S831" s="36">
        <v>0</v>
      </c>
      <c r="T831" s="36">
        <f t="shared" si="60"/>
        <v>0</v>
      </c>
      <c r="U831" s="36">
        <f t="shared" si="63"/>
        <v>0</v>
      </c>
      <c r="V831" s="36">
        <f t="shared" si="61"/>
        <v>0</v>
      </c>
      <c r="W831" s="36">
        <f t="shared" si="62"/>
        <v>0</v>
      </c>
      <c r="X831" s="36">
        <f t="shared" si="64"/>
        <v>0</v>
      </c>
      <c r="Y831" t="s">
        <v>58</v>
      </c>
    </row>
    <row r="832" spans="1:25" ht="14.4" x14ac:dyDescent="0.3">
      <c r="A832">
        <v>2019</v>
      </c>
      <c r="B832">
        <v>4585770</v>
      </c>
      <c r="C832" t="s">
        <v>757</v>
      </c>
      <c r="D832" t="s">
        <v>772</v>
      </c>
      <c r="E832" t="s">
        <v>258</v>
      </c>
      <c r="F832">
        <v>0.95099999999999996</v>
      </c>
      <c r="G832" t="s">
        <v>370</v>
      </c>
      <c r="H832" t="s">
        <v>759</v>
      </c>
      <c r="I832">
        <v>2302</v>
      </c>
      <c r="J832">
        <v>6749</v>
      </c>
      <c r="K832">
        <v>1.2</v>
      </c>
      <c r="L832">
        <v>1</v>
      </c>
      <c r="M832">
        <v>1</v>
      </c>
      <c r="N832" s="36">
        <v>1.027992E-2</v>
      </c>
      <c r="O832" s="36">
        <v>0.10031784000000001</v>
      </c>
      <c r="P832" s="36">
        <v>0.1488816</v>
      </c>
      <c r="Q832" s="36">
        <v>110.59775999999999</v>
      </c>
      <c r="R832" s="37">
        <v>0</v>
      </c>
      <c r="S832" s="36">
        <v>110.59775999999999</v>
      </c>
      <c r="T832" s="36">
        <f t="shared" si="60"/>
        <v>7.4929514486400004</v>
      </c>
      <c r="U832" s="36">
        <f t="shared" si="63"/>
        <v>1.6926127554000003</v>
      </c>
      <c r="V832" s="36">
        <f t="shared" si="61"/>
        <v>1.0048019184000003</v>
      </c>
      <c r="W832" s="36">
        <f t="shared" si="62"/>
        <v>552.98879999999997</v>
      </c>
      <c r="X832" s="36">
        <f t="shared" si="64"/>
        <v>563.17916612243994</v>
      </c>
      <c r="Y832" t="s">
        <v>58</v>
      </c>
    </row>
    <row r="833" spans="1:25" ht="14.4" x14ac:dyDescent="0.3">
      <c r="A833">
        <v>2019</v>
      </c>
      <c r="B833">
        <v>4586033</v>
      </c>
      <c r="C833" t="s">
        <v>522</v>
      </c>
      <c r="D833" t="s">
        <v>523</v>
      </c>
      <c r="E833" t="s">
        <v>258</v>
      </c>
      <c r="F833">
        <v>121.246</v>
      </c>
      <c r="G833" t="s">
        <v>241</v>
      </c>
      <c r="H833" t="s">
        <v>517</v>
      </c>
      <c r="I833">
        <v>3202</v>
      </c>
      <c r="J833">
        <v>14408</v>
      </c>
      <c r="K833">
        <v>1.2</v>
      </c>
      <c r="L833">
        <v>1</v>
      </c>
      <c r="M833">
        <v>1.2</v>
      </c>
      <c r="N833" s="36">
        <v>6.8880666512995898E-3</v>
      </c>
      <c r="O833" s="36">
        <v>2.6055260747671101</v>
      </c>
      <c r="P833" s="36">
        <v>1.18747602100484E-2</v>
      </c>
      <c r="Q833" s="36">
        <v>286.81558704376198</v>
      </c>
      <c r="R833" s="37">
        <v>0</v>
      </c>
      <c r="S833" s="36">
        <v>286.81558704376198</v>
      </c>
      <c r="T833" s="36">
        <f t="shared" si="60"/>
        <v>10.718272545687846</v>
      </c>
      <c r="U833" s="36">
        <f t="shared" si="63"/>
        <v>93.85104921311131</v>
      </c>
      <c r="V833" s="36">
        <f t="shared" si="61"/>
        <v>0.20530985412765282</v>
      </c>
      <c r="W833" s="36">
        <f t="shared" si="62"/>
        <v>1434.0779352188099</v>
      </c>
      <c r="X833" s="36">
        <f t="shared" si="64"/>
        <v>1538.8525668317368</v>
      </c>
      <c r="Y833" t="s">
        <v>2637</v>
      </c>
    </row>
    <row r="834" spans="1:25" ht="14.4" x14ac:dyDescent="0.3">
      <c r="A834">
        <v>2019</v>
      </c>
      <c r="B834">
        <v>4586035</v>
      </c>
      <c r="C834" t="s">
        <v>524</v>
      </c>
      <c r="D834" t="s">
        <v>525</v>
      </c>
      <c r="E834" t="s">
        <v>265</v>
      </c>
      <c r="F834">
        <v>350.15100000000001</v>
      </c>
      <c r="G834" t="s">
        <v>241</v>
      </c>
      <c r="H834" t="s">
        <v>526</v>
      </c>
      <c r="I834">
        <v>5107</v>
      </c>
      <c r="J834">
        <v>35341</v>
      </c>
      <c r="K834">
        <v>1.2</v>
      </c>
      <c r="L834">
        <v>1</v>
      </c>
      <c r="M834">
        <v>1.2</v>
      </c>
      <c r="N834" s="36">
        <v>2.7320598851</v>
      </c>
      <c r="O834" s="36">
        <v>31.806912302970801</v>
      </c>
      <c r="P834" s="36">
        <v>4.0921702184999997</v>
      </c>
      <c r="Q834" s="36">
        <v>97659.339599609302</v>
      </c>
      <c r="R834" s="37">
        <v>0</v>
      </c>
      <c r="S834" s="36">
        <v>97659.339599609302</v>
      </c>
      <c r="T834" s="36">
        <f t="shared" si="60"/>
        <v>10427.802667126463</v>
      </c>
      <c r="U834" s="36">
        <f t="shared" si="63"/>
        <v>2810.2202192482282</v>
      </c>
      <c r="V834" s="36">
        <f t="shared" si="61"/>
        <v>173.54566523041018</v>
      </c>
      <c r="W834" s="36">
        <f t="shared" si="62"/>
        <v>488296.69799804653</v>
      </c>
      <c r="X834" s="36">
        <f t="shared" si="64"/>
        <v>501708.26654965163</v>
      </c>
      <c r="Y834" t="s">
        <v>61</v>
      </c>
    </row>
    <row r="835" spans="1:25" ht="14.4" x14ac:dyDescent="0.3">
      <c r="A835">
        <v>2019</v>
      </c>
      <c r="B835">
        <v>4586035</v>
      </c>
      <c r="C835" t="s">
        <v>524</v>
      </c>
      <c r="D835" t="s">
        <v>527</v>
      </c>
      <c r="E835" t="s">
        <v>265</v>
      </c>
      <c r="F835">
        <v>350.15100000000001</v>
      </c>
      <c r="G835" t="s">
        <v>241</v>
      </c>
      <c r="H835" t="s">
        <v>526</v>
      </c>
      <c r="I835">
        <v>5107</v>
      </c>
      <c r="J835">
        <v>35341</v>
      </c>
      <c r="K835">
        <v>1.2</v>
      </c>
      <c r="L835">
        <v>1</v>
      </c>
      <c r="M835">
        <v>1.2</v>
      </c>
      <c r="N835" s="36">
        <v>3.9770384299759902</v>
      </c>
      <c r="O835" s="36">
        <v>26.691651463508599</v>
      </c>
      <c r="P835" s="36">
        <v>1.7417713135999899</v>
      </c>
      <c r="Q835" s="36">
        <v>97580.6591796875</v>
      </c>
      <c r="R835" s="37">
        <v>0</v>
      </c>
      <c r="S835" s="36">
        <v>97580.6591796875</v>
      </c>
      <c r="T835" s="36">
        <f t="shared" ref="T835:T898" si="65">0.1*$K835*$J835*$T$1*$N835</f>
        <v>15179.671636608398</v>
      </c>
      <c r="U835" s="36">
        <f t="shared" si="63"/>
        <v>2358.2741359296442</v>
      </c>
      <c r="V835" s="36">
        <f t="shared" ref="V835:V898" si="66">0.1*$M835*$J835*$V$1*$P835</f>
        <v>73.86712799272469</v>
      </c>
      <c r="W835" s="36">
        <f t="shared" ref="W835:W898" si="67">+S835*$W$1</f>
        <v>487903.2958984375</v>
      </c>
      <c r="X835" s="36">
        <f t="shared" si="64"/>
        <v>505515.10879896826</v>
      </c>
      <c r="Y835" t="s">
        <v>61</v>
      </c>
    </row>
    <row r="836" spans="1:25" ht="14.4" x14ac:dyDescent="0.3">
      <c r="A836">
        <v>2019</v>
      </c>
      <c r="B836">
        <v>4586106</v>
      </c>
      <c r="C836" t="s">
        <v>528</v>
      </c>
      <c r="D836" t="s">
        <v>531</v>
      </c>
      <c r="E836" t="s">
        <v>258</v>
      </c>
      <c r="F836">
        <v>0.39300000000000002</v>
      </c>
      <c r="G836" t="s">
        <v>241</v>
      </c>
      <c r="H836" t="s">
        <v>68</v>
      </c>
      <c r="I836">
        <v>14101</v>
      </c>
      <c r="J836">
        <v>175117</v>
      </c>
      <c r="K836">
        <v>1.2</v>
      </c>
      <c r="L836">
        <v>1</v>
      </c>
      <c r="M836">
        <v>1</v>
      </c>
      <c r="N836" s="36">
        <v>4.9589999999999998E-5</v>
      </c>
      <c r="O836" s="36">
        <v>4.8392999999999998E-4</v>
      </c>
      <c r="P836" s="36">
        <v>7.182E-4</v>
      </c>
      <c r="Q836" s="36">
        <v>0.53351999999999999</v>
      </c>
      <c r="R836" s="37">
        <v>0</v>
      </c>
      <c r="S836" s="36">
        <v>0.53351999999999999</v>
      </c>
      <c r="T836" s="36">
        <f t="shared" si="65"/>
        <v>0.93787761924000002</v>
      </c>
      <c r="U836" s="36">
        <f t="shared" ref="U836:U899" si="68">0.1*$L836*$J836*$U$1*$O836</f>
        <v>0.21186092452499999</v>
      </c>
      <c r="V836" s="36">
        <f t="shared" si="66"/>
        <v>0.12576902940000001</v>
      </c>
      <c r="W836" s="36">
        <f t="shared" si="67"/>
        <v>2.6676000000000002</v>
      </c>
      <c r="X836" s="36">
        <f t="shared" ref="X836:X899" si="69">SUM(T836:W836)</f>
        <v>3.9431075731650003</v>
      </c>
      <c r="Y836" t="s">
        <v>2636</v>
      </c>
    </row>
    <row r="837" spans="1:25" ht="14.4" x14ac:dyDescent="0.3">
      <c r="A837">
        <v>2019</v>
      </c>
      <c r="B837">
        <v>4586106</v>
      </c>
      <c r="C837" t="s">
        <v>528</v>
      </c>
      <c r="D837" t="s">
        <v>532</v>
      </c>
      <c r="E837" t="s">
        <v>258</v>
      </c>
      <c r="F837">
        <v>0.39300000000000002</v>
      </c>
      <c r="G837" t="s">
        <v>241</v>
      </c>
      <c r="H837" t="s">
        <v>68</v>
      </c>
      <c r="I837">
        <v>14101</v>
      </c>
      <c r="J837">
        <v>175117</v>
      </c>
      <c r="K837">
        <v>1.2</v>
      </c>
      <c r="L837">
        <v>1</v>
      </c>
      <c r="M837">
        <v>1</v>
      </c>
      <c r="N837" s="36">
        <v>4.0252000000000002E-4</v>
      </c>
      <c r="O837" s="36">
        <v>3.9280399999999998E-3</v>
      </c>
      <c r="P837" s="36">
        <v>5.8295999999999903E-3</v>
      </c>
      <c r="Q837" s="36">
        <v>4.3305599999999904</v>
      </c>
      <c r="R837" s="37">
        <v>0</v>
      </c>
      <c r="S837" s="36">
        <v>4.3305599999999904</v>
      </c>
      <c r="T837" s="36">
        <f t="shared" si="65"/>
        <v>7.612714242720001</v>
      </c>
      <c r="U837" s="36">
        <f t="shared" si="68"/>
        <v>1.7196664517</v>
      </c>
      <c r="V837" s="36">
        <f t="shared" si="66"/>
        <v>1.0208620631999985</v>
      </c>
      <c r="W837" s="36">
        <f t="shared" si="67"/>
        <v>21.652799999999953</v>
      </c>
      <c r="X837" s="36">
        <f t="shared" si="69"/>
        <v>32.006042757619952</v>
      </c>
      <c r="Y837" t="s">
        <v>2636</v>
      </c>
    </row>
    <row r="838" spans="1:25" ht="14.4" x14ac:dyDescent="0.3">
      <c r="A838">
        <v>2019</v>
      </c>
      <c r="B838">
        <v>4586106</v>
      </c>
      <c r="C838" t="s">
        <v>528</v>
      </c>
      <c r="D838" t="s">
        <v>529</v>
      </c>
      <c r="E838" t="s">
        <v>258</v>
      </c>
      <c r="F838">
        <v>1933.47</v>
      </c>
      <c r="G838" t="s">
        <v>241</v>
      </c>
      <c r="H838" t="s">
        <v>68</v>
      </c>
      <c r="I838">
        <v>14101</v>
      </c>
      <c r="J838">
        <v>175117</v>
      </c>
      <c r="K838">
        <v>1.2</v>
      </c>
      <c r="L838">
        <v>1</v>
      </c>
      <c r="M838">
        <v>1</v>
      </c>
      <c r="N838" s="36">
        <v>1.66064440296031</v>
      </c>
      <c r="O838" s="36">
        <v>23.432605870067999</v>
      </c>
      <c r="P838" s="36">
        <v>0.15043007694475799</v>
      </c>
      <c r="Q838" s="36">
        <v>20121.1823215484</v>
      </c>
      <c r="R838" s="37">
        <v>0</v>
      </c>
      <c r="S838" s="36">
        <v>20121.1823215484</v>
      </c>
      <c r="T838" s="36">
        <f t="shared" si="65"/>
        <v>31407.163118625671</v>
      </c>
      <c r="U838" s="36">
        <f t="shared" si="68"/>
        <v>10258.619105371745</v>
      </c>
      <c r="V838" s="36">
        <f t="shared" si="66"/>
        <v>26.342863784335186</v>
      </c>
      <c r="W838" s="36">
        <f t="shared" si="67"/>
        <v>100605.911607742</v>
      </c>
      <c r="X838" s="36">
        <f t="shared" si="69"/>
        <v>142298.03669552377</v>
      </c>
      <c r="Y838" t="s">
        <v>2636</v>
      </c>
    </row>
    <row r="839" spans="1:25" ht="14.4" x14ac:dyDescent="0.3">
      <c r="A839">
        <v>2019</v>
      </c>
      <c r="B839">
        <v>4586106</v>
      </c>
      <c r="C839" t="s">
        <v>528</v>
      </c>
      <c r="D839" t="s">
        <v>530</v>
      </c>
      <c r="E839" t="s">
        <v>258</v>
      </c>
      <c r="F839">
        <v>1933.47</v>
      </c>
      <c r="G839" t="s">
        <v>241</v>
      </c>
      <c r="H839" t="s">
        <v>68</v>
      </c>
      <c r="I839">
        <v>14101</v>
      </c>
      <c r="J839">
        <v>175117</v>
      </c>
      <c r="K839">
        <v>1.2</v>
      </c>
      <c r="L839">
        <v>1</v>
      </c>
      <c r="M839">
        <v>1</v>
      </c>
      <c r="N839" s="36">
        <v>0.53676850913325302</v>
      </c>
      <c r="O839" s="36">
        <v>26.831894971430302</v>
      </c>
      <c r="P839" s="36">
        <v>0.15756172226974699</v>
      </c>
      <c r="Q839" s="36">
        <v>23172.923680305401</v>
      </c>
      <c r="R839" s="37">
        <v>0</v>
      </c>
      <c r="S839" s="36">
        <v>23172.923680305401</v>
      </c>
      <c r="T839" s="36">
        <f t="shared" si="65"/>
        <v>10151.707429499891</v>
      </c>
      <c r="U839" s="36">
        <f t="shared" si="68"/>
        <v>11746.802379279901</v>
      </c>
      <c r="V839" s="36">
        <f t="shared" si="66"/>
        <v>27.591736118711285</v>
      </c>
      <c r="W839" s="36">
        <f t="shared" si="67"/>
        <v>115864.618401527</v>
      </c>
      <c r="X839" s="36">
        <f t="shared" si="69"/>
        <v>137790.7199464255</v>
      </c>
      <c r="Y839" t="s">
        <v>2636</v>
      </c>
    </row>
    <row r="840" spans="1:25" ht="14.4" x14ac:dyDescent="0.3">
      <c r="A840">
        <v>2019</v>
      </c>
      <c r="B840">
        <v>4586116</v>
      </c>
      <c r="C840" t="s">
        <v>533</v>
      </c>
      <c r="D840" t="s">
        <v>534</v>
      </c>
      <c r="E840" t="s">
        <v>230</v>
      </c>
      <c r="F840">
        <v>127.28</v>
      </c>
      <c r="G840" t="s">
        <v>231</v>
      </c>
      <c r="H840" t="s">
        <v>535</v>
      </c>
      <c r="I840">
        <v>16109</v>
      </c>
      <c r="J840">
        <v>18499</v>
      </c>
      <c r="K840">
        <v>1</v>
      </c>
      <c r="L840">
        <v>1</v>
      </c>
      <c r="M840">
        <v>1</v>
      </c>
      <c r="N840" s="36">
        <v>87.825914512133295</v>
      </c>
      <c r="O840" s="36">
        <v>511.94102087999897</v>
      </c>
      <c r="P840" s="36">
        <v>12.9509134619266</v>
      </c>
      <c r="Q840" s="36">
        <v>258205.1</v>
      </c>
      <c r="R840" s="37">
        <v>1</v>
      </c>
      <c r="S840" s="36">
        <v>0</v>
      </c>
      <c r="T840" s="36">
        <f t="shared" si="65"/>
        <v>146222.24333039584</v>
      </c>
      <c r="U840" s="36">
        <f t="shared" si="68"/>
        <v>23675.992363147754</v>
      </c>
      <c r="V840" s="36">
        <f t="shared" si="66"/>
        <v>239.57894813218022</v>
      </c>
      <c r="W840" s="36">
        <f t="shared" si="67"/>
        <v>0</v>
      </c>
      <c r="X840" s="36">
        <f t="shared" si="69"/>
        <v>170137.81464167577</v>
      </c>
      <c r="Y840" t="s">
        <v>2638</v>
      </c>
    </row>
    <row r="841" spans="1:25" ht="14.4" x14ac:dyDescent="0.3">
      <c r="A841">
        <v>2019</v>
      </c>
      <c r="B841">
        <v>4586116</v>
      </c>
      <c r="C841" t="s">
        <v>533</v>
      </c>
      <c r="D841" t="s">
        <v>537</v>
      </c>
      <c r="E841" t="s">
        <v>230</v>
      </c>
      <c r="F841">
        <v>28.184999999999999</v>
      </c>
      <c r="G841" t="s">
        <v>231</v>
      </c>
      <c r="H841" t="s">
        <v>535</v>
      </c>
      <c r="I841">
        <v>16109</v>
      </c>
      <c r="J841">
        <v>18499</v>
      </c>
      <c r="K841">
        <v>1</v>
      </c>
      <c r="L841">
        <v>1</v>
      </c>
      <c r="M841">
        <v>1</v>
      </c>
      <c r="N841" s="36">
        <v>9.4394880000000008</v>
      </c>
      <c r="O841" s="36">
        <v>9.2182499999999905</v>
      </c>
      <c r="P841" s="36">
        <v>0.49164000000000002</v>
      </c>
      <c r="Q841" s="36">
        <v>12660</v>
      </c>
      <c r="R841" s="37">
        <v>1</v>
      </c>
      <c r="S841" s="36">
        <v>0</v>
      </c>
      <c r="T841" s="36">
        <f t="shared" si="65"/>
        <v>15715.897966080001</v>
      </c>
      <c r="U841" s="36">
        <f t="shared" si="68"/>
        <v>426.3210168749996</v>
      </c>
      <c r="V841" s="36">
        <f t="shared" si="66"/>
        <v>9.0948483600000021</v>
      </c>
      <c r="W841" s="36">
        <f t="shared" si="67"/>
        <v>0</v>
      </c>
      <c r="X841" s="36">
        <f t="shared" si="69"/>
        <v>16151.313831315001</v>
      </c>
      <c r="Y841" t="s">
        <v>2638</v>
      </c>
    </row>
    <row r="842" spans="1:25" ht="14.4" x14ac:dyDescent="0.3">
      <c r="A842">
        <v>2019</v>
      </c>
      <c r="B842">
        <v>4586116</v>
      </c>
      <c r="C842" t="s">
        <v>533</v>
      </c>
      <c r="D842" t="s">
        <v>536</v>
      </c>
      <c r="E842" t="s">
        <v>258</v>
      </c>
      <c r="F842">
        <v>0.50700000000000001</v>
      </c>
      <c r="G842" t="s">
        <v>231</v>
      </c>
      <c r="H842" t="s">
        <v>535</v>
      </c>
      <c r="I842">
        <v>16109</v>
      </c>
      <c r="J842">
        <v>18499</v>
      </c>
      <c r="K842">
        <v>1</v>
      </c>
      <c r="L842">
        <v>1</v>
      </c>
      <c r="M842">
        <v>1</v>
      </c>
      <c r="N842" s="36">
        <v>5.1579399999999997E-2</v>
      </c>
      <c r="O842" s="36">
        <v>0.50334380000000001</v>
      </c>
      <c r="P842" s="36">
        <v>0.74701200000000001</v>
      </c>
      <c r="Q842" s="36">
        <v>554.92319999999995</v>
      </c>
      <c r="R842" s="37">
        <v>0</v>
      </c>
      <c r="S842" s="36">
        <v>554.92319999999995</v>
      </c>
      <c r="T842" s="36">
        <f t="shared" si="65"/>
        <v>85.875058854000002</v>
      </c>
      <c r="U842" s="36">
        <f t="shared" si="68"/>
        <v>23.278392390500002</v>
      </c>
      <c r="V842" s="36">
        <f t="shared" si="66"/>
        <v>13.818974988000003</v>
      </c>
      <c r="W842" s="36">
        <f t="shared" si="67"/>
        <v>2774.616</v>
      </c>
      <c r="X842" s="36">
        <f t="shared" si="69"/>
        <v>2897.5884262324998</v>
      </c>
      <c r="Y842" t="s">
        <v>2638</v>
      </c>
    </row>
    <row r="843" spans="1:25" ht="14.4" x14ac:dyDescent="0.3">
      <c r="A843">
        <v>2019</v>
      </c>
      <c r="B843">
        <v>4803700</v>
      </c>
      <c r="C843" t="s">
        <v>538</v>
      </c>
      <c r="D843" t="s">
        <v>539</v>
      </c>
      <c r="E843" t="s">
        <v>258</v>
      </c>
      <c r="F843">
        <v>12.786</v>
      </c>
      <c r="G843" t="s">
        <v>370</v>
      </c>
      <c r="H843" t="s">
        <v>57</v>
      </c>
      <c r="I843">
        <v>2201</v>
      </c>
      <c r="J843">
        <v>184036</v>
      </c>
      <c r="K843">
        <v>1.2</v>
      </c>
      <c r="L843">
        <v>1</v>
      </c>
      <c r="M843">
        <v>1.2</v>
      </c>
      <c r="N843" s="36">
        <v>0.447333699999999</v>
      </c>
      <c r="O843" s="36">
        <v>4.3653598999999996</v>
      </c>
      <c r="P843" s="36">
        <v>6.4786259999999896</v>
      </c>
      <c r="Q843" s="36">
        <v>4812.6935999999996</v>
      </c>
      <c r="R843" s="37">
        <v>0</v>
      </c>
      <c r="S843" s="36">
        <v>4812.6935999999996</v>
      </c>
      <c r="T843" s="36">
        <f t="shared" si="65"/>
        <v>8891.154519825579</v>
      </c>
      <c r="U843" s="36">
        <f t="shared" si="68"/>
        <v>2008.4584363910003</v>
      </c>
      <c r="V843" s="36">
        <f t="shared" si="66"/>
        <v>1430.7604974431977</v>
      </c>
      <c r="W843" s="36">
        <f t="shared" si="67"/>
        <v>24063.467999999997</v>
      </c>
      <c r="X843" s="36">
        <f t="shared" si="69"/>
        <v>36393.84145365977</v>
      </c>
      <c r="Y843" t="s">
        <v>58</v>
      </c>
    </row>
    <row r="844" spans="1:25" ht="14.4" x14ac:dyDescent="0.3">
      <c r="A844">
        <v>2019</v>
      </c>
      <c r="B844">
        <v>4803700</v>
      </c>
      <c r="C844" t="s">
        <v>538</v>
      </c>
      <c r="D844" t="s">
        <v>543</v>
      </c>
      <c r="E844" t="s">
        <v>265</v>
      </c>
      <c r="F844">
        <v>33.118000000000002</v>
      </c>
      <c r="G844" t="s">
        <v>370</v>
      </c>
      <c r="H844" t="s">
        <v>57</v>
      </c>
      <c r="I844">
        <v>2201</v>
      </c>
      <c r="J844">
        <v>184036</v>
      </c>
      <c r="K844">
        <v>1.2</v>
      </c>
      <c r="L844">
        <v>1</v>
      </c>
      <c r="M844">
        <v>1.2</v>
      </c>
      <c r="N844" s="36">
        <v>1.4363267</v>
      </c>
      <c r="O844" s="36">
        <v>6.6177963999999996</v>
      </c>
      <c r="P844" s="36">
        <v>17.262998799999998</v>
      </c>
      <c r="Q844" s="36">
        <v>4302.9731000000002</v>
      </c>
      <c r="R844" s="37">
        <v>0</v>
      </c>
      <c r="S844" s="36">
        <v>4302.9731000000002</v>
      </c>
      <c r="T844" s="36">
        <f t="shared" si="65"/>
        <v>28548.268620609597</v>
      </c>
      <c r="U844" s="36">
        <f t="shared" si="68"/>
        <v>3044.7819456760003</v>
      </c>
      <c r="V844" s="36">
        <f t="shared" si="66"/>
        <v>3812.4158965881597</v>
      </c>
      <c r="W844" s="36">
        <f t="shared" si="67"/>
        <v>21514.8655</v>
      </c>
      <c r="X844" s="36">
        <f t="shared" si="69"/>
        <v>56920.331962873759</v>
      </c>
      <c r="Y844" t="s">
        <v>58</v>
      </c>
    </row>
    <row r="845" spans="1:25" ht="14.4" x14ac:dyDescent="0.3">
      <c r="A845">
        <v>2019</v>
      </c>
      <c r="B845">
        <v>4803700</v>
      </c>
      <c r="C845" t="s">
        <v>538</v>
      </c>
      <c r="D845" t="s">
        <v>544</v>
      </c>
      <c r="E845" t="s">
        <v>265</v>
      </c>
      <c r="F845">
        <v>33.118000000000002</v>
      </c>
      <c r="G845" t="s">
        <v>370</v>
      </c>
      <c r="H845" t="s">
        <v>57</v>
      </c>
      <c r="I845">
        <v>2201</v>
      </c>
      <c r="J845">
        <v>184036</v>
      </c>
      <c r="K845">
        <v>1.2</v>
      </c>
      <c r="L845">
        <v>1</v>
      </c>
      <c r="M845">
        <v>1.2</v>
      </c>
      <c r="N845" s="36">
        <v>1.9030407</v>
      </c>
      <c r="O845" s="36">
        <v>23.5700498</v>
      </c>
      <c r="P845" s="36">
        <v>5.1990628000000001</v>
      </c>
      <c r="Q845" s="36">
        <v>27559.294699999999</v>
      </c>
      <c r="R845" s="37">
        <v>0</v>
      </c>
      <c r="S845" s="36">
        <v>27559.294699999999</v>
      </c>
      <c r="T845" s="36">
        <f t="shared" si="65"/>
        <v>37824.623812641599</v>
      </c>
      <c r="U845" s="36">
        <f t="shared" si="68"/>
        <v>10844.344212482001</v>
      </c>
      <c r="V845" s="36">
        <f t="shared" si="66"/>
        <v>1148.1776657529599</v>
      </c>
      <c r="W845" s="36">
        <f t="shared" si="67"/>
        <v>137796.47349999999</v>
      </c>
      <c r="X845" s="36">
        <f t="shared" si="69"/>
        <v>187613.61919087655</v>
      </c>
      <c r="Y845" t="s">
        <v>58</v>
      </c>
    </row>
    <row r="846" spans="1:25" ht="14.4" x14ac:dyDescent="0.3">
      <c r="A846">
        <v>2019</v>
      </c>
      <c r="B846">
        <v>4803700</v>
      </c>
      <c r="C846" t="s">
        <v>538</v>
      </c>
      <c r="D846" t="s">
        <v>545</v>
      </c>
      <c r="E846" t="s">
        <v>258</v>
      </c>
      <c r="F846">
        <v>1.2390000000000001</v>
      </c>
      <c r="G846" t="s">
        <v>370</v>
      </c>
      <c r="H846" t="s">
        <v>57</v>
      </c>
      <c r="I846">
        <v>2201</v>
      </c>
      <c r="J846">
        <v>184036</v>
      </c>
      <c r="K846">
        <v>1.2</v>
      </c>
      <c r="L846">
        <v>1</v>
      </c>
      <c r="M846">
        <v>1.2</v>
      </c>
      <c r="N846" s="36">
        <v>0.28052719999999998</v>
      </c>
      <c r="O846" s="36">
        <v>3.7293615999999998</v>
      </c>
      <c r="P846" s="36">
        <v>0.46204479999999998</v>
      </c>
      <c r="Q846" s="36">
        <v>4438.9303999999902</v>
      </c>
      <c r="R846" s="37">
        <v>0</v>
      </c>
      <c r="S846" s="36">
        <v>4438.9303999999902</v>
      </c>
      <c r="T846" s="36">
        <f t="shared" si="65"/>
        <v>5575.7272081535993</v>
      </c>
      <c r="U846" s="36">
        <f t="shared" si="68"/>
        <v>1715.8419785440003</v>
      </c>
      <c r="V846" s="36">
        <f t="shared" si="66"/>
        <v>102.03945217536</v>
      </c>
      <c r="W846" s="36">
        <f t="shared" si="67"/>
        <v>22194.651999999951</v>
      </c>
      <c r="X846" s="36">
        <f t="shared" si="69"/>
        <v>29588.260638872911</v>
      </c>
      <c r="Y846" t="s">
        <v>58</v>
      </c>
    </row>
    <row r="847" spans="1:25" ht="14.4" x14ac:dyDescent="0.3">
      <c r="A847">
        <v>2019</v>
      </c>
      <c r="B847">
        <v>4803700</v>
      </c>
      <c r="C847" t="s">
        <v>538</v>
      </c>
      <c r="D847" t="s">
        <v>547</v>
      </c>
      <c r="E847" t="s">
        <v>258</v>
      </c>
      <c r="F847">
        <v>3.12</v>
      </c>
      <c r="G847" t="s">
        <v>370</v>
      </c>
      <c r="H847" t="s">
        <v>57</v>
      </c>
      <c r="I847">
        <v>2201</v>
      </c>
      <c r="J847">
        <v>184036</v>
      </c>
      <c r="K847">
        <v>1.2</v>
      </c>
      <c r="L847">
        <v>1</v>
      </c>
      <c r="M847">
        <v>1.2</v>
      </c>
      <c r="N847" s="36">
        <v>0</v>
      </c>
      <c r="O847" s="36">
        <v>0</v>
      </c>
      <c r="P847" s="36">
        <v>0</v>
      </c>
      <c r="Q847" s="36">
        <v>0</v>
      </c>
      <c r="R847" s="37">
        <v>0</v>
      </c>
      <c r="S847" s="36">
        <v>0</v>
      </c>
      <c r="T847" s="36">
        <f t="shared" si="65"/>
        <v>0</v>
      </c>
      <c r="U847" s="36">
        <f t="shared" si="68"/>
        <v>0</v>
      </c>
      <c r="V847" s="36">
        <f t="shared" si="66"/>
        <v>0</v>
      </c>
      <c r="W847" s="36">
        <f t="shared" si="67"/>
        <v>0</v>
      </c>
      <c r="X847" s="36">
        <f t="shared" si="69"/>
        <v>0</v>
      </c>
      <c r="Y847" t="s">
        <v>58</v>
      </c>
    </row>
    <row r="848" spans="1:25" ht="14.4" x14ac:dyDescent="0.3">
      <c r="A848">
        <v>2019</v>
      </c>
      <c r="B848">
        <v>4803700</v>
      </c>
      <c r="C848" t="s">
        <v>538</v>
      </c>
      <c r="D848" t="s">
        <v>546</v>
      </c>
      <c r="E848" t="s">
        <v>265</v>
      </c>
      <c r="F848">
        <v>1.2390000000000001</v>
      </c>
      <c r="G848" t="s">
        <v>370</v>
      </c>
      <c r="H848" t="s">
        <v>57</v>
      </c>
      <c r="I848">
        <v>2201</v>
      </c>
      <c r="J848">
        <v>184036</v>
      </c>
      <c r="K848">
        <v>1.2</v>
      </c>
      <c r="L848">
        <v>1</v>
      </c>
      <c r="M848">
        <v>1.2</v>
      </c>
      <c r="N848" s="36">
        <v>0</v>
      </c>
      <c r="O848" s="36">
        <v>0</v>
      </c>
      <c r="P848" s="36">
        <v>0</v>
      </c>
      <c r="Q848" s="36">
        <v>0</v>
      </c>
      <c r="R848" s="37">
        <v>0</v>
      </c>
      <c r="S848" s="36">
        <v>0</v>
      </c>
      <c r="T848" s="36">
        <f t="shared" si="65"/>
        <v>0</v>
      </c>
      <c r="U848" s="36">
        <f t="shared" si="68"/>
        <v>0</v>
      </c>
      <c r="V848" s="36">
        <f t="shared" si="66"/>
        <v>0</v>
      </c>
      <c r="W848" s="36">
        <f t="shared" si="67"/>
        <v>0</v>
      </c>
      <c r="X848" s="36">
        <f t="shared" si="69"/>
        <v>0</v>
      </c>
      <c r="Y848" t="s">
        <v>58</v>
      </c>
    </row>
    <row r="849" spans="1:25" ht="14.4" x14ac:dyDescent="0.3">
      <c r="A849">
        <v>2019</v>
      </c>
      <c r="B849">
        <v>4803700</v>
      </c>
      <c r="C849" t="s">
        <v>538</v>
      </c>
      <c r="D849" t="s">
        <v>773</v>
      </c>
      <c r="E849" t="s">
        <v>265</v>
      </c>
      <c r="F849">
        <v>43.61</v>
      </c>
      <c r="G849" t="s">
        <v>370</v>
      </c>
      <c r="H849" t="s">
        <v>57</v>
      </c>
      <c r="I849">
        <v>2201</v>
      </c>
      <c r="J849">
        <v>184036</v>
      </c>
      <c r="K849">
        <v>1.2</v>
      </c>
      <c r="L849">
        <v>1</v>
      </c>
      <c r="M849">
        <v>1.2</v>
      </c>
      <c r="N849" s="36">
        <v>0.1235849</v>
      </c>
      <c r="O849" s="36">
        <v>1.6429522000000001</v>
      </c>
      <c r="P849" s="36">
        <v>0.2035516</v>
      </c>
      <c r="Q849" s="36">
        <v>1955.5492999999999</v>
      </c>
      <c r="R849" s="37">
        <v>0</v>
      </c>
      <c r="S849" s="36">
        <v>1955.5492999999999</v>
      </c>
      <c r="T849" s="36">
        <f t="shared" si="65"/>
        <v>2456.3596308911997</v>
      </c>
      <c r="U849" s="36">
        <f t="shared" si="68"/>
        <v>755.90587769800015</v>
      </c>
      <c r="V849" s="36">
        <f t="shared" si="66"/>
        <v>44.952986709119997</v>
      </c>
      <c r="W849" s="36">
        <f t="shared" si="67"/>
        <v>9777.7464999999993</v>
      </c>
      <c r="X849" s="36">
        <f t="shared" si="69"/>
        <v>13034.96499529832</v>
      </c>
      <c r="Y849" t="s">
        <v>58</v>
      </c>
    </row>
    <row r="850" spans="1:25" ht="14.4" x14ac:dyDescent="0.3">
      <c r="A850">
        <v>2019</v>
      </c>
      <c r="B850">
        <v>4803700</v>
      </c>
      <c r="C850" t="s">
        <v>538</v>
      </c>
      <c r="D850" t="s">
        <v>540</v>
      </c>
      <c r="E850" t="s">
        <v>258</v>
      </c>
      <c r="F850">
        <v>60.884999999999998</v>
      </c>
      <c r="G850" t="s">
        <v>370</v>
      </c>
      <c r="H850" t="s">
        <v>57</v>
      </c>
      <c r="I850">
        <v>2201</v>
      </c>
      <c r="J850">
        <v>184036</v>
      </c>
      <c r="K850">
        <v>1.2</v>
      </c>
      <c r="L850">
        <v>1</v>
      </c>
      <c r="M850">
        <v>1.2</v>
      </c>
      <c r="N850" s="36">
        <v>1.02810163516551E-2</v>
      </c>
      <c r="O850" s="36">
        <v>0.91243299841880798</v>
      </c>
      <c r="P850" s="36">
        <v>0.50689883530139901</v>
      </c>
      <c r="Q850" s="36">
        <v>124.928457260131</v>
      </c>
      <c r="R850" s="37">
        <v>0</v>
      </c>
      <c r="S850" s="36">
        <v>124.928457260131</v>
      </c>
      <c r="T850" s="36">
        <f t="shared" si="65"/>
        <v>204.34432953166535</v>
      </c>
      <c r="U850" s="36">
        <f t="shared" si="68"/>
        <v>419.80129824250946</v>
      </c>
      <c r="V850" s="36">
        <f t="shared" si="66"/>
        <v>111.94516086423393</v>
      </c>
      <c r="W850" s="36">
        <f t="shared" si="67"/>
        <v>624.64228630065497</v>
      </c>
      <c r="X850" s="36">
        <f t="shared" si="69"/>
        <v>1360.7330749390637</v>
      </c>
      <c r="Y850" t="s">
        <v>58</v>
      </c>
    </row>
    <row r="851" spans="1:25" ht="14.4" x14ac:dyDescent="0.3">
      <c r="A851">
        <v>2019</v>
      </c>
      <c r="B851">
        <v>4803700</v>
      </c>
      <c r="C851" t="s">
        <v>538</v>
      </c>
      <c r="D851" t="s">
        <v>541</v>
      </c>
      <c r="E851" t="s">
        <v>258</v>
      </c>
      <c r="F851">
        <v>60.884999999999998</v>
      </c>
      <c r="G851" t="s">
        <v>370</v>
      </c>
      <c r="H851" t="s">
        <v>57</v>
      </c>
      <c r="I851">
        <v>2201</v>
      </c>
      <c r="J851">
        <v>184036</v>
      </c>
      <c r="K851">
        <v>1.2</v>
      </c>
      <c r="L851">
        <v>1</v>
      </c>
      <c r="M851">
        <v>1.2</v>
      </c>
      <c r="N851" s="36">
        <v>7.9779687803238596E-3</v>
      </c>
      <c r="O851" s="36">
        <v>0.75389064848423004</v>
      </c>
      <c r="P851" s="36">
        <v>0.41882118582725503</v>
      </c>
      <c r="Q851" s="36">
        <v>103.28422069549499</v>
      </c>
      <c r="R851" s="37">
        <v>0</v>
      </c>
      <c r="S851" s="36">
        <v>103.28422069549499</v>
      </c>
      <c r="T851" s="36">
        <f t="shared" si="65"/>
        <v>158.56921394521362</v>
      </c>
      <c r="U851" s="36">
        <f t="shared" si="68"/>
        <v>346.85754846110945</v>
      </c>
      <c r="V851" s="36">
        <f t="shared" si="66"/>
        <v>92.493810905885653</v>
      </c>
      <c r="W851" s="36">
        <f t="shared" si="67"/>
        <v>516.42110347747496</v>
      </c>
      <c r="X851" s="36">
        <f t="shared" si="69"/>
        <v>1114.3416767896838</v>
      </c>
      <c r="Y851" t="s">
        <v>58</v>
      </c>
    </row>
    <row r="852" spans="1:25" ht="14.4" x14ac:dyDescent="0.3">
      <c r="A852">
        <v>2019</v>
      </c>
      <c r="B852">
        <v>4803700</v>
      </c>
      <c r="C852" t="s">
        <v>538</v>
      </c>
      <c r="D852" t="s">
        <v>542</v>
      </c>
      <c r="E852" t="s">
        <v>258</v>
      </c>
      <c r="F852">
        <v>60.884999999999998</v>
      </c>
      <c r="G852" t="s">
        <v>370</v>
      </c>
      <c r="H852" t="s">
        <v>57</v>
      </c>
      <c r="I852">
        <v>2201</v>
      </c>
      <c r="J852">
        <v>184036</v>
      </c>
      <c r="K852">
        <v>1.2</v>
      </c>
      <c r="L852">
        <v>1</v>
      </c>
      <c r="M852">
        <v>1.2</v>
      </c>
      <c r="N852" s="36">
        <v>1.12283013295382E-2</v>
      </c>
      <c r="O852" s="36">
        <v>0.96560581028461401</v>
      </c>
      <c r="P852" s="36">
        <v>0.53643857687711705</v>
      </c>
      <c r="Q852" s="36">
        <v>133.72122573852499</v>
      </c>
      <c r="R852" s="37">
        <v>0</v>
      </c>
      <c r="S852" s="36">
        <v>133.72122573852499</v>
      </c>
      <c r="T852" s="36">
        <f t="shared" si="65"/>
        <v>223.17245965615234</v>
      </c>
      <c r="U852" s="36">
        <f t="shared" si="68"/>
        <v>444.26557725384816</v>
      </c>
      <c r="V852" s="36">
        <f t="shared" si="66"/>
        <v>118.46881192098853</v>
      </c>
      <c r="W852" s="36">
        <f t="shared" si="67"/>
        <v>668.60612869262491</v>
      </c>
      <c r="X852" s="36">
        <f t="shared" si="69"/>
        <v>1454.5129775236139</v>
      </c>
      <c r="Y852" t="s">
        <v>58</v>
      </c>
    </row>
    <row r="853" spans="1:25" ht="14.4" x14ac:dyDescent="0.3">
      <c r="A853">
        <v>2019</v>
      </c>
      <c r="B853">
        <v>4917485</v>
      </c>
      <c r="C853" t="s">
        <v>703</v>
      </c>
      <c r="D853" t="s">
        <v>549</v>
      </c>
      <c r="E853" t="s">
        <v>321</v>
      </c>
      <c r="F853">
        <v>941.16899999999998</v>
      </c>
      <c r="G853" t="s">
        <v>241</v>
      </c>
      <c r="H853" t="s">
        <v>704</v>
      </c>
      <c r="I853">
        <v>5105</v>
      </c>
      <c r="J853">
        <v>19688</v>
      </c>
      <c r="K853">
        <v>1.2</v>
      </c>
      <c r="L853">
        <v>1</v>
      </c>
      <c r="M853">
        <v>1.2</v>
      </c>
      <c r="N853" s="36">
        <v>42.050827026367102</v>
      </c>
      <c r="O853" s="36">
        <v>1980.1059265136701</v>
      </c>
      <c r="P853" s="36">
        <v>1831.2725524902301</v>
      </c>
      <c r="Q853" s="36">
        <v>1449421.8125</v>
      </c>
      <c r="R853" s="37">
        <v>0</v>
      </c>
      <c r="S853" s="36">
        <v>1449421.8125</v>
      </c>
      <c r="T853" s="36">
        <f t="shared" si="65"/>
        <v>89412.841709472472</v>
      </c>
      <c r="U853" s="36">
        <f t="shared" si="68"/>
        <v>97460.813703002845</v>
      </c>
      <c r="V853" s="36">
        <f t="shared" si="66"/>
        <v>43264.912816113174</v>
      </c>
      <c r="W853" s="36">
        <f t="shared" si="67"/>
        <v>7247109.0625</v>
      </c>
      <c r="X853" s="36">
        <f t="shared" si="69"/>
        <v>7477247.6307285884</v>
      </c>
      <c r="Y853" t="s">
        <v>61</v>
      </c>
    </row>
    <row r="854" spans="1:25" ht="14.4" x14ac:dyDescent="0.3">
      <c r="A854">
        <v>2019</v>
      </c>
      <c r="B854">
        <v>5440464</v>
      </c>
      <c r="C854" t="s">
        <v>550</v>
      </c>
      <c r="D854" t="s">
        <v>552</v>
      </c>
      <c r="E854" t="s">
        <v>265</v>
      </c>
      <c r="F854">
        <v>40.676000000000002</v>
      </c>
      <c r="G854" t="s">
        <v>241</v>
      </c>
      <c r="H854" t="s">
        <v>73</v>
      </c>
      <c r="I854">
        <v>12101</v>
      </c>
      <c r="J854">
        <v>140132</v>
      </c>
      <c r="K854">
        <v>1</v>
      </c>
      <c r="L854">
        <v>1</v>
      </c>
      <c r="M854">
        <v>1</v>
      </c>
      <c r="N854" s="36">
        <v>1.6109644647600001</v>
      </c>
      <c r="O854" s="36">
        <v>78.206446101430004</v>
      </c>
      <c r="P854" s="36">
        <v>3.1780366723800002</v>
      </c>
      <c r="Q854" s="36">
        <v>26947.5319184338</v>
      </c>
      <c r="R854" s="37">
        <v>0</v>
      </c>
      <c r="S854" s="36">
        <v>26947.5319184338</v>
      </c>
      <c r="T854" s="36">
        <f t="shared" si="65"/>
        <v>20317.290513817352</v>
      </c>
      <c r="U854" s="36">
        <f t="shared" si="68"/>
        <v>27398.064262713975</v>
      </c>
      <c r="V854" s="36">
        <f t="shared" si="66"/>
        <v>445.34463497395421</v>
      </c>
      <c r="W854" s="36">
        <f t="shared" si="67"/>
        <v>134737.65959216899</v>
      </c>
      <c r="X854" s="36">
        <f t="shared" si="69"/>
        <v>182898.35900367427</v>
      </c>
      <c r="Y854" t="s">
        <v>2640</v>
      </c>
    </row>
    <row r="855" spans="1:25" ht="14.4" x14ac:dyDescent="0.3">
      <c r="A855">
        <v>2019</v>
      </c>
      <c r="B855">
        <v>5440464</v>
      </c>
      <c r="C855" t="s">
        <v>550</v>
      </c>
      <c r="D855" t="s">
        <v>551</v>
      </c>
      <c r="E855" t="s">
        <v>265</v>
      </c>
      <c r="F855">
        <v>103.64400000000001</v>
      </c>
      <c r="G855" t="s">
        <v>241</v>
      </c>
      <c r="H855" t="s">
        <v>73</v>
      </c>
      <c r="I855">
        <v>12101</v>
      </c>
      <c r="J855">
        <v>140132</v>
      </c>
      <c r="K855">
        <v>1</v>
      </c>
      <c r="L855">
        <v>1</v>
      </c>
      <c r="M855">
        <v>1</v>
      </c>
      <c r="N855" s="36">
        <v>0</v>
      </c>
      <c r="O855" s="36">
        <v>20.761174007275201</v>
      </c>
      <c r="P855" s="36">
        <v>2.0348162654712999E-2</v>
      </c>
      <c r="Q855" s="36">
        <v>8681.8974032849001</v>
      </c>
      <c r="R855" s="37">
        <v>0</v>
      </c>
      <c r="S855" s="36">
        <v>8681.8974032849001</v>
      </c>
      <c r="T855" s="36">
        <f t="shared" si="65"/>
        <v>0</v>
      </c>
      <c r="U855" s="36">
        <f t="shared" si="68"/>
        <v>7273.2620899687217</v>
      </c>
      <c r="V855" s="36">
        <f t="shared" si="66"/>
        <v>2.8514287291302418</v>
      </c>
      <c r="W855" s="36">
        <f t="shared" si="67"/>
        <v>43409.4870164245</v>
      </c>
      <c r="X855" s="36">
        <f t="shared" si="69"/>
        <v>50685.60053512235</v>
      </c>
      <c r="Y855" t="s">
        <v>2640</v>
      </c>
    </row>
    <row r="856" spans="1:25" ht="14.4" x14ac:dyDescent="0.3">
      <c r="A856">
        <v>2019</v>
      </c>
      <c r="B856">
        <v>5440464</v>
      </c>
      <c r="C856" t="s">
        <v>550</v>
      </c>
      <c r="D856" t="s">
        <v>553</v>
      </c>
      <c r="E856" t="s">
        <v>265</v>
      </c>
      <c r="F856">
        <v>47.259</v>
      </c>
      <c r="G856" t="s">
        <v>241</v>
      </c>
      <c r="H856" t="s">
        <v>73</v>
      </c>
      <c r="I856">
        <v>12101</v>
      </c>
      <c r="J856">
        <v>140132</v>
      </c>
      <c r="K856">
        <v>1</v>
      </c>
      <c r="L856">
        <v>1</v>
      </c>
      <c r="M856">
        <v>1</v>
      </c>
      <c r="N856" s="36">
        <v>4.4766125611199996</v>
      </c>
      <c r="O856" s="36">
        <v>217.32320397916001</v>
      </c>
      <c r="P856" s="36">
        <v>8.8312555605599901</v>
      </c>
      <c r="Q856" s="36">
        <v>74882.880731459707</v>
      </c>
      <c r="R856" s="37">
        <v>0</v>
      </c>
      <c r="S856" s="36">
        <v>74882.880731459707</v>
      </c>
      <c r="T856" s="36">
        <f t="shared" si="65"/>
        <v>56458.500427338106</v>
      </c>
      <c r="U856" s="36">
        <f t="shared" si="68"/>
        <v>76134.838050019142</v>
      </c>
      <c r="V856" s="36">
        <f t="shared" si="66"/>
        <v>1237.5415042123925</v>
      </c>
      <c r="W856" s="36">
        <f t="shared" si="67"/>
        <v>374414.40365729854</v>
      </c>
      <c r="X856" s="36">
        <f t="shared" si="69"/>
        <v>508245.28363886813</v>
      </c>
      <c r="Y856" t="s">
        <v>2640</v>
      </c>
    </row>
    <row r="857" spans="1:25" ht="14.4" x14ac:dyDescent="0.3">
      <c r="A857">
        <v>2019</v>
      </c>
      <c r="B857">
        <v>5440464</v>
      </c>
      <c r="C857" t="s">
        <v>550</v>
      </c>
      <c r="D857" t="s">
        <v>554</v>
      </c>
      <c r="E857" t="s">
        <v>265</v>
      </c>
      <c r="F857">
        <v>41.96</v>
      </c>
      <c r="G857" t="s">
        <v>241</v>
      </c>
      <c r="H857" t="s">
        <v>73</v>
      </c>
      <c r="I857">
        <v>12101</v>
      </c>
      <c r="J857">
        <v>140132</v>
      </c>
      <c r="K857">
        <v>1</v>
      </c>
      <c r="L857">
        <v>1</v>
      </c>
      <c r="M857">
        <v>1</v>
      </c>
      <c r="N857" s="36">
        <v>1.62226003716</v>
      </c>
      <c r="O857" s="36">
        <v>78.754804922130006</v>
      </c>
      <c r="P857" s="36">
        <v>3.20032005858</v>
      </c>
      <c r="Q857" s="36">
        <v>27136.479474040701</v>
      </c>
      <c r="R857" s="37">
        <v>0</v>
      </c>
      <c r="S857" s="36">
        <v>27136.479474040701</v>
      </c>
      <c r="T857" s="36">
        <f t="shared" si="65"/>
        <v>20459.748917457462</v>
      </c>
      <c r="U857" s="36">
        <f t="shared" si="68"/>
        <v>27590.170808369807</v>
      </c>
      <c r="V857" s="36">
        <f t="shared" si="66"/>
        <v>448.46725044893259</v>
      </c>
      <c r="W857" s="36">
        <f t="shared" si="67"/>
        <v>135682.39737020351</v>
      </c>
      <c r="X857" s="36">
        <f t="shared" si="69"/>
        <v>184180.78434647972</v>
      </c>
      <c r="Y857" t="s">
        <v>2640</v>
      </c>
    </row>
    <row r="858" spans="1:25" ht="14.4" x14ac:dyDescent="0.3">
      <c r="A858">
        <v>2019</v>
      </c>
      <c r="B858">
        <v>5440464</v>
      </c>
      <c r="C858" t="s">
        <v>550</v>
      </c>
      <c r="D858" t="s">
        <v>555</v>
      </c>
      <c r="E858" t="s">
        <v>265</v>
      </c>
      <c r="F858">
        <v>49.588000000000001</v>
      </c>
      <c r="G858" t="s">
        <v>241</v>
      </c>
      <c r="H858" t="s">
        <v>73</v>
      </c>
      <c r="I858">
        <v>12101</v>
      </c>
      <c r="J858">
        <v>140132</v>
      </c>
      <c r="K858">
        <v>1</v>
      </c>
      <c r="L858">
        <v>1</v>
      </c>
      <c r="M858">
        <v>1</v>
      </c>
      <c r="N858" s="36">
        <v>3.5823317544000002</v>
      </c>
      <c r="O858" s="36">
        <v>173.90913418420001</v>
      </c>
      <c r="P858" s="36">
        <v>7.0670594771999999</v>
      </c>
      <c r="Q858" s="36">
        <v>59923.729794061401</v>
      </c>
      <c r="R858" s="37">
        <v>0</v>
      </c>
      <c r="S858" s="36">
        <v>59923.729794061401</v>
      </c>
      <c r="T858" s="36">
        <f t="shared" si="65"/>
        <v>45179.93820668228</v>
      </c>
      <c r="U858" s="36">
        <f t="shared" si="68"/>
        <v>60925.586978750798</v>
      </c>
      <c r="V858" s="36">
        <f t="shared" si="66"/>
        <v>990.32117865899045</v>
      </c>
      <c r="W858" s="36">
        <f t="shared" si="67"/>
        <v>299618.64897030703</v>
      </c>
      <c r="X858" s="36">
        <f t="shared" si="69"/>
        <v>406714.49533439911</v>
      </c>
      <c r="Y858" t="s">
        <v>2640</v>
      </c>
    </row>
    <row r="859" spans="1:25" ht="14.4" x14ac:dyDescent="0.3">
      <c r="A859">
        <v>2019</v>
      </c>
      <c r="B859">
        <v>5441369</v>
      </c>
      <c r="C859" t="s">
        <v>556</v>
      </c>
      <c r="D859" t="s">
        <v>557</v>
      </c>
      <c r="E859" t="s">
        <v>321</v>
      </c>
      <c r="F859">
        <v>389.87900000000002</v>
      </c>
      <c r="G859" t="s">
        <v>241</v>
      </c>
      <c r="H859" t="s">
        <v>558</v>
      </c>
      <c r="I859">
        <v>2301</v>
      </c>
      <c r="J859">
        <v>27659</v>
      </c>
      <c r="K859">
        <v>1.2</v>
      </c>
      <c r="L859">
        <v>1</v>
      </c>
      <c r="M859">
        <v>1</v>
      </c>
      <c r="N859" s="36">
        <v>47.963348388671797</v>
      </c>
      <c r="O859" s="36">
        <v>1240.09887695312</v>
      </c>
      <c r="P859" s="36">
        <v>937.95477294921795</v>
      </c>
      <c r="Q859" s="36">
        <v>809325.25</v>
      </c>
      <c r="R859" s="37">
        <v>0</v>
      </c>
      <c r="S859" s="36">
        <v>809325.25</v>
      </c>
      <c r="T859" s="36">
        <f t="shared" si="65"/>
        <v>143274.77133288552</v>
      </c>
      <c r="U859" s="36">
        <f t="shared" si="68"/>
        <v>85749.737094115873</v>
      </c>
      <c r="V859" s="36">
        <f t="shared" si="66"/>
        <v>25942.891065002423</v>
      </c>
      <c r="W859" s="36">
        <f t="shared" si="67"/>
        <v>4046626.25</v>
      </c>
      <c r="X859" s="36">
        <f t="shared" si="69"/>
        <v>4301593.649492004</v>
      </c>
      <c r="Y859" t="s">
        <v>58</v>
      </c>
    </row>
    <row r="860" spans="1:25" ht="14.4" x14ac:dyDescent="0.3">
      <c r="A860">
        <v>2019</v>
      </c>
      <c r="B860">
        <v>5441369</v>
      </c>
      <c r="C860" t="s">
        <v>556</v>
      </c>
      <c r="D860" t="s">
        <v>559</v>
      </c>
      <c r="E860" t="s">
        <v>321</v>
      </c>
      <c r="F860">
        <v>393.41300000000001</v>
      </c>
      <c r="G860" t="s">
        <v>241</v>
      </c>
      <c r="H860" t="s">
        <v>558</v>
      </c>
      <c r="I860">
        <v>2301</v>
      </c>
      <c r="J860">
        <v>27659</v>
      </c>
      <c r="K860">
        <v>1.2</v>
      </c>
      <c r="L860">
        <v>1</v>
      </c>
      <c r="M860">
        <v>1</v>
      </c>
      <c r="N860" s="36">
        <v>39.230755329132002</v>
      </c>
      <c r="O860" s="36">
        <v>1443.9388885497999</v>
      </c>
      <c r="P860" s="36">
        <v>1099.6183166503899</v>
      </c>
      <c r="Q860" s="36">
        <v>827674.5</v>
      </c>
      <c r="R860" s="37">
        <v>0</v>
      </c>
      <c r="S860" s="36">
        <v>827674.5</v>
      </c>
      <c r="T860" s="36">
        <f t="shared" si="65"/>
        <v>117189.0138580339</v>
      </c>
      <c r="U860" s="36">
        <f t="shared" si="68"/>
        <v>99844.764295997302</v>
      </c>
      <c r="V860" s="36">
        <f t="shared" si="66"/>
        <v>30414.343020233136</v>
      </c>
      <c r="W860" s="36">
        <f t="shared" si="67"/>
        <v>4138372.5</v>
      </c>
      <c r="X860" s="36">
        <f t="shared" si="69"/>
        <v>4385820.6211742647</v>
      </c>
      <c r="Y860" t="s">
        <v>58</v>
      </c>
    </row>
    <row r="861" spans="1:25" ht="14.4" x14ac:dyDescent="0.3">
      <c r="A861">
        <v>2019</v>
      </c>
      <c r="B861">
        <v>5441703</v>
      </c>
      <c r="C861" t="s">
        <v>560</v>
      </c>
      <c r="D861" t="s">
        <v>561</v>
      </c>
      <c r="E861" t="s">
        <v>321</v>
      </c>
      <c r="F861">
        <v>15.754</v>
      </c>
      <c r="G861" t="s">
        <v>270</v>
      </c>
      <c r="H861" t="s">
        <v>562</v>
      </c>
      <c r="I861">
        <v>6114</v>
      </c>
      <c r="J861">
        <v>13727</v>
      </c>
      <c r="K861">
        <v>1.2</v>
      </c>
      <c r="L861">
        <v>1</v>
      </c>
      <c r="M861">
        <v>1</v>
      </c>
      <c r="N861" s="36">
        <v>3.6518631752999998E-2</v>
      </c>
      <c r="O861" s="36">
        <v>5.5792268960399998</v>
      </c>
      <c r="P861" s="36">
        <v>15.01420661379</v>
      </c>
      <c r="Q861" s="36">
        <v>2545.8904633305001</v>
      </c>
      <c r="R861" s="37">
        <v>0</v>
      </c>
      <c r="S861" s="36">
        <v>2545.8904633305001</v>
      </c>
      <c r="T861" s="36">
        <f t="shared" si="65"/>
        <v>54.139455871930551</v>
      </c>
      <c r="U861" s="36">
        <f t="shared" si="68"/>
        <v>191.46511900485271</v>
      </c>
      <c r="V861" s="36">
        <f t="shared" si="66"/>
        <v>206.10001418749533</v>
      </c>
      <c r="W861" s="36">
        <f t="shared" si="67"/>
        <v>12729.4523166525</v>
      </c>
      <c r="X861" s="36">
        <f t="shared" si="69"/>
        <v>13181.156905716778</v>
      </c>
      <c r="Y861" t="s">
        <v>2631</v>
      </c>
    </row>
    <row r="862" spans="1:25" ht="14.4" x14ac:dyDescent="0.3">
      <c r="A862">
        <v>2019</v>
      </c>
      <c r="B862">
        <v>5441703</v>
      </c>
      <c r="C862" t="s">
        <v>560</v>
      </c>
      <c r="D862" t="s">
        <v>563</v>
      </c>
      <c r="E862" t="s">
        <v>265</v>
      </c>
      <c r="F862">
        <v>10.448</v>
      </c>
      <c r="G862" t="s">
        <v>270</v>
      </c>
      <c r="H862" t="s">
        <v>562</v>
      </c>
      <c r="I862">
        <v>6114</v>
      </c>
      <c r="J862">
        <v>13727</v>
      </c>
      <c r="K862">
        <v>1.2</v>
      </c>
      <c r="L862">
        <v>1</v>
      </c>
      <c r="M862">
        <v>1</v>
      </c>
      <c r="N862" s="36">
        <v>9.5881786583999998E-2</v>
      </c>
      <c r="O862" s="36">
        <v>1.7806624940039999</v>
      </c>
      <c r="P862" s="36">
        <v>5.4789641877599997E-6</v>
      </c>
      <c r="Q862" s="36">
        <v>1690.88366850844</v>
      </c>
      <c r="R862" s="37">
        <v>0</v>
      </c>
      <c r="S862" s="36">
        <v>1690.88366850844</v>
      </c>
      <c r="T862" s="36">
        <f t="shared" si="65"/>
        <v>142.14628271936536</v>
      </c>
      <c r="U862" s="36">
        <f t="shared" si="68"/>
        <v>61.107885137982272</v>
      </c>
      <c r="V862" s="36">
        <f t="shared" si="66"/>
        <v>7.5209741405381523E-5</v>
      </c>
      <c r="W862" s="36">
        <f t="shared" si="67"/>
        <v>8454.4183425421998</v>
      </c>
      <c r="X862" s="36">
        <f t="shared" si="69"/>
        <v>8657.6725856092889</v>
      </c>
      <c r="Y862" t="s">
        <v>2631</v>
      </c>
    </row>
    <row r="863" spans="1:25" ht="14.4" x14ac:dyDescent="0.3">
      <c r="A863">
        <v>2019</v>
      </c>
      <c r="B863">
        <v>5441703</v>
      </c>
      <c r="C863" t="s">
        <v>560</v>
      </c>
      <c r="D863" t="s">
        <v>564</v>
      </c>
      <c r="E863" t="s">
        <v>265</v>
      </c>
      <c r="F863">
        <v>18.474</v>
      </c>
      <c r="G863" t="s">
        <v>270</v>
      </c>
      <c r="H863" t="s">
        <v>562</v>
      </c>
      <c r="I863">
        <v>6114</v>
      </c>
      <c r="J863">
        <v>13727</v>
      </c>
      <c r="K863">
        <v>1.2</v>
      </c>
      <c r="L863">
        <v>1</v>
      </c>
      <c r="M863">
        <v>1</v>
      </c>
      <c r="N863" s="36">
        <v>0.3127124523</v>
      </c>
      <c r="O863" s="36">
        <v>5.8075193950499999</v>
      </c>
      <c r="P863" s="36">
        <v>1.7869299146999999E-5</v>
      </c>
      <c r="Q863" s="36">
        <v>5514.71136877555</v>
      </c>
      <c r="R863" s="37">
        <v>0</v>
      </c>
      <c r="S863" s="36">
        <v>5514.71136877555</v>
      </c>
      <c r="T863" s="36">
        <f t="shared" si="65"/>
        <v>463.6012139339868</v>
      </c>
      <c r="U863" s="36">
        <f t="shared" si="68"/>
        <v>199.29954683962839</v>
      </c>
      <c r="V863" s="36">
        <f t="shared" si="66"/>
        <v>2.45291869390869E-4</v>
      </c>
      <c r="W863" s="36">
        <f t="shared" si="67"/>
        <v>27573.556843877748</v>
      </c>
      <c r="X863" s="36">
        <f t="shared" si="69"/>
        <v>28236.457849943232</v>
      </c>
      <c r="Y863" t="s">
        <v>2631</v>
      </c>
    </row>
    <row r="864" spans="1:25" ht="14.4" x14ac:dyDescent="0.3">
      <c r="A864">
        <v>2019</v>
      </c>
      <c r="B864">
        <v>5441703</v>
      </c>
      <c r="C864" t="s">
        <v>560</v>
      </c>
      <c r="D864" t="s">
        <v>565</v>
      </c>
      <c r="E864" t="s">
        <v>265</v>
      </c>
      <c r="F864">
        <v>22.190999999999999</v>
      </c>
      <c r="G864" t="s">
        <v>270</v>
      </c>
      <c r="H864" t="s">
        <v>562</v>
      </c>
      <c r="I864">
        <v>6114</v>
      </c>
      <c r="J864">
        <v>13727</v>
      </c>
      <c r="K864">
        <v>1.2</v>
      </c>
      <c r="L864">
        <v>1</v>
      </c>
      <c r="M864">
        <v>1</v>
      </c>
      <c r="N864" s="36">
        <v>0.26302034273399999</v>
      </c>
      <c r="O864" s="36">
        <v>4.8846655465289999</v>
      </c>
      <c r="P864" s="36">
        <v>1.5029747461260001E-5</v>
      </c>
      <c r="Q864" s="36">
        <v>4638.3866828012096</v>
      </c>
      <c r="R864" s="37">
        <v>0</v>
      </c>
      <c r="S864" s="36">
        <v>4638.3866828012096</v>
      </c>
      <c r="T864" s="36">
        <f t="shared" si="65"/>
        <v>389.93186642863873</v>
      </c>
      <c r="U864" s="36">
        <f t="shared" si="68"/>
        <v>167.62950989300896</v>
      </c>
      <c r="V864" s="36">
        <f t="shared" si="66"/>
        <v>2.0631334340071603E-4</v>
      </c>
      <c r="W864" s="36">
        <f t="shared" si="67"/>
        <v>23191.933414006049</v>
      </c>
      <c r="X864" s="36">
        <f t="shared" si="69"/>
        <v>23749.494996641039</v>
      </c>
      <c r="Y864" t="s">
        <v>2631</v>
      </c>
    </row>
    <row r="865" spans="1:25" ht="14.4" x14ac:dyDescent="0.3">
      <c r="A865">
        <v>2019</v>
      </c>
      <c r="B865">
        <v>5441703</v>
      </c>
      <c r="C865" t="s">
        <v>560</v>
      </c>
      <c r="D865" t="s">
        <v>566</v>
      </c>
      <c r="E865" t="s">
        <v>265</v>
      </c>
      <c r="F865">
        <v>14.01</v>
      </c>
      <c r="G865" t="s">
        <v>270</v>
      </c>
      <c r="H865" t="s">
        <v>562</v>
      </c>
      <c r="I865">
        <v>6114</v>
      </c>
      <c r="J865">
        <v>13727</v>
      </c>
      <c r="K865">
        <v>1.2</v>
      </c>
      <c r="L865">
        <v>1</v>
      </c>
      <c r="M865">
        <v>1</v>
      </c>
      <c r="N865" s="36">
        <v>0.26750877788999999</v>
      </c>
      <c r="O865" s="36">
        <v>4.9680222342149998</v>
      </c>
      <c r="P865" s="36">
        <v>1.5286229702100001E-5</v>
      </c>
      <c r="Q865" s="36">
        <v>4717.5406282253598</v>
      </c>
      <c r="R865" s="37">
        <v>0</v>
      </c>
      <c r="S865" s="36">
        <v>4717.5406282253598</v>
      </c>
      <c r="T865" s="36">
        <f t="shared" si="65"/>
        <v>396.58604336237124</v>
      </c>
      <c r="U865" s="36">
        <f t="shared" si="68"/>
        <v>170.49010302267328</v>
      </c>
      <c r="V865" s="36">
        <f t="shared" si="66"/>
        <v>2.0983407512072672E-4</v>
      </c>
      <c r="W865" s="36">
        <f t="shared" si="67"/>
        <v>23587.7031411268</v>
      </c>
      <c r="X865" s="36">
        <f t="shared" si="69"/>
        <v>24154.77949734592</v>
      </c>
      <c r="Y865" t="s">
        <v>2631</v>
      </c>
    </row>
    <row r="866" spans="1:25" ht="14.4" x14ac:dyDescent="0.3">
      <c r="A866">
        <v>2019</v>
      </c>
      <c r="B866">
        <v>5441703</v>
      </c>
      <c r="C866" t="s">
        <v>560</v>
      </c>
      <c r="D866" t="s">
        <v>567</v>
      </c>
      <c r="E866" t="s">
        <v>265</v>
      </c>
      <c r="F866">
        <v>10.335000000000001</v>
      </c>
      <c r="G866" t="s">
        <v>270</v>
      </c>
      <c r="H866" t="s">
        <v>562</v>
      </c>
      <c r="I866">
        <v>6114</v>
      </c>
      <c r="J866">
        <v>13727</v>
      </c>
      <c r="K866">
        <v>1.2</v>
      </c>
      <c r="L866">
        <v>1</v>
      </c>
      <c r="M866">
        <v>1</v>
      </c>
      <c r="N866" s="36">
        <v>0</v>
      </c>
      <c r="O866" s="36">
        <v>0</v>
      </c>
      <c r="P866" s="36">
        <v>0</v>
      </c>
      <c r="Q866" s="36">
        <v>0</v>
      </c>
      <c r="R866" s="37">
        <v>0</v>
      </c>
      <c r="S866" s="36">
        <v>0</v>
      </c>
      <c r="T866" s="36">
        <f t="shared" si="65"/>
        <v>0</v>
      </c>
      <c r="U866" s="36">
        <f t="shared" si="68"/>
        <v>0</v>
      </c>
      <c r="V866" s="36">
        <f t="shared" si="66"/>
        <v>0</v>
      </c>
      <c r="W866" s="36">
        <f t="shared" si="67"/>
        <v>0</v>
      </c>
      <c r="X866" s="36">
        <f t="shared" si="69"/>
        <v>0</v>
      </c>
      <c r="Y866" t="s">
        <v>2631</v>
      </c>
    </row>
    <row r="867" spans="1:25" ht="14.4" x14ac:dyDescent="0.3">
      <c r="A867">
        <v>2019</v>
      </c>
      <c r="B867">
        <v>5441703</v>
      </c>
      <c r="C867" t="s">
        <v>560</v>
      </c>
      <c r="D867" t="s">
        <v>568</v>
      </c>
      <c r="E867" t="s">
        <v>321</v>
      </c>
      <c r="F867">
        <v>15.754</v>
      </c>
      <c r="G867" t="s">
        <v>270</v>
      </c>
      <c r="H867" t="s">
        <v>562</v>
      </c>
      <c r="I867">
        <v>6114</v>
      </c>
      <c r="J867">
        <v>13727</v>
      </c>
      <c r="K867">
        <v>1.2</v>
      </c>
      <c r="L867">
        <v>1</v>
      </c>
      <c r="M867">
        <v>1</v>
      </c>
      <c r="N867" s="36">
        <v>0.1637510157283</v>
      </c>
      <c r="O867" s="36">
        <v>25.017478129644001</v>
      </c>
      <c r="P867" s="36">
        <v>67.324307219168901</v>
      </c>
      <c r="Q867" s="36">
        <v>11415.875384463499</v>
      </c>
      <c r="R867" s="37">
        <v>0</v>
      </c>
      <c r="S867" s="36">
        <v>11415.875384463499</v>
      </c>
      <c r="T867" s="36">
        <f t="shared" si="65"/>
        <v>242.76350083345642</v>
      </c>
      <c r="U867" s="36">
        <f t="shared" si="68"/>
        <v>858.53730571405811</v>
      </c>
      <c r="V867" s="36">
        <f t="shared" si="66"/>
        <v>924.16076519753153</v>
      </c>
      <c r="W867" s="36">
        <f t="shared" si="67"/>
        <v>57079.376922317497</v>
      </c>
      <c r="X867" s="36">
        <f t="shared" si="69"/>
        <v>59104.83849406254</v>
      </c>
      <c r="Y867" t="s">
        <v>2631</v>
      </c>
    </row>
    <row r="868" spans="1:25" ht="14.4" x14ac:dyDescent="0.3">
      <c r="A868">
        <v>2019</v>
      </c>
      <c r="B868">
        <v>5441703</v>
      </c>
      <c r="C868" t="s">
        <v>560</v>
      </c>
      <c r="D868" t="s">
        <v>569</v>
      </c>
      <c r="E868" t="s">
        <v>321</v>
      </c>
      <c r="F868">
        <v>15.754</v>
      </c>
      <c r="G868" t="s">
        <v>270</v>
      </c>
      <c r="H868" t="s">
        <v>562</v>
      </c>
      <c r="I868">
        <v>6114</v>
      </c>
      <c r="J868">
        <v>13727</v>
      </c>
      <c r="K868">
        <v>1.2</v>
      </c>
      <c r="L868">
        <v>1</v>
      </c>
      <c r="M868">
        <v>1</v>
      </c>
      <c r="N868" s="36">
        <v>0.1163757176517</v>
      </c>
      <c r="O868" s="36">
        <v>17.779596408755999</v>
      </c>
      <c r="P868" s="36">
        <v>47.846509734230999</v>
      </c>
      <c r="Q868" s="36">
        <v>8113.1141970664403</v>
      </c>
      <c r="R868" s="37">
        <v>0</v>
      </c>
      <c r="S868" s="36">
        <v>8113.1141970664403</v>
      </c>
      <c r="T868" s="36">
        <f t="shared" si="65"/>
        <v>172.5288634301277</v>
      </c>
      <c r="U868" s="36">
        <f t="shared" si="68"/>
        <v>610.15129975748403</v>
      </c>
      <c r="V868" s="36">
        <f t="shared" si="66"/>
        <v>656.78903912178896</v>
      </c>
      <c r="W868" s="36">
        <f t="shared" si="67"/>
        <v>40565.570985332204</v>
      </c>
      <c r="X868" s="36">
        <f t="shared" si="69"/>
        <v>42005.040187641607</v>
      </c>
      <c r="Y868" t="s">
        <v>2631</v>
      </c>
    </row>
    <row r="869" spans="1:25" ht="14.4" x14ac:dyDescent="0.3">
      <c r="A869">
        <v>2019</v>
      </c>
      <c r="B869">
        <v>5441703</v>
      </c>
      <c r="C869" t="s">
        <v>560</v>
      </c>
      <c r="D869" t="s">
        <v>570</v>
      </c>
      <c r="E869" t="s">
        <v>265</v>
      </c>
      <c r="F869">
        <v>17.952999999999999</v>
      </c>
      <c r="G869" t="s">
        <v>270</v>
      </c>
      <c r="H869" t="s">
        <v>562</v>
      </c>
      <c r="I869">
        <v>6114</v>
      </c>
      <c r="J869">
        <v>13727</v>
      </c>
      <c r="K869">
        <v>1.2</v>
      </c>
      <c r="L869">
        <v>1</v>
      </c>
      <c r="M869">
        <v>1</v>
      </c>
      <c r="N869" s="36">
        <v>0.22808443236000001</v>
      </c>
      <c r="O869" s="36">
        <v>4.2358555116599996</v>
      </c>
      <c r="P869" s="36">
        <v>1.3033407920400001E-5</v>
      </c>
      <c r="Q869" s="36">
        <v>4022.2888565042499</v>
      </c>
      <c r="R869" s="37">
        <v>0</v>
      </c>
      <c r="S869" s="36">
        <v>4022.2888565042499</v>
      </c>
      <c r="T869" s="36">
        <f t="shared" si="65"/>
        <v>338.13882032461777</v>
      </c>
      <c r="U869" s="36">
        <f t="shared" si="68"/>
        <v>145.36397152139205</v>
      </c>
      <c r="V869" s="36">
        <f t="shared" si="66"/>
        <v>1.789095905233308E-4</v>
      </c>
      <c r="W869" s="36">
        <f t="shared" si="67"/>
        <v>20111.44428252125</v>
      </c>
      <c r="X869" s="36">
        <f t="shared" si="69"/>
        <v>20594.947253276849</v>
      </c>
      <c r="Y869" t="s">
        <v>2631</v>
      </c>
    </row>
    <row r="870" spans="1:25" ht="14.4" x14ac:dyDescent="0.3">
      <c r="A870">
        <v>2019</v>
      </c>
      <c r="B870">
        <v>5441703</v>
      </c>
      <c r="C870" t="s">
        <v>560</v>
      </c>
      <c r="D870" t="s">
        <v>571</v>
      </c>
      <c r="E870" t="s">
        <v>265</v>
      </c>
      <c r="F870">
        <v>17.952999999999999</v>
      </c>
      <c r="G870" t="s">
        <v>270</v>
      </c>
      <c r="H870" t="s">
        <v>562</v>
      </c>
      <c r="I870">
        <v>6114</v>
      </c>
      <c r="J870">
        <v>13727</v>
      </c>
      <c r="K870">
        <v>1.2</v>
      </c>
      <c r="L870">
        <v>1</v>
      </c>
      <c r="M870">
        <v>1</v>
      </c>
      <c r="N870" s="36">
        <v>0.30401857667999999</v>
      </c>
      <c r="O870" s="36">
        <v>5.6460616375799999</v>
      </c>
      <c r="P870" s="36">
        <v>1.73725058052E-5</v>
      </c>
      <c r="Q870" s="36">
        <v>5361.3941140013703</v>
      </c>
      <c r="R870" s="37">
        <v>0</v>
      </c>
      <c r="S870" s="36">
        <v>5361.3941140013703</v>
      </c>
      <c r="T870" s="36">
        <f t="shared" si="65"/>
        <v>450.71240422532691</v>
      </c>
      <c r="U870" s="36">
        <f t="shared" si="68"/>
        <v>193.75872024765167</v>
      </c>
      <c r="V870" s="36">
        <f t="shared" si="66"/>
        <v>2.384723871879804E-4</v>
      </c>
      <c r="W870" s="36">
        <f t="shared" si="67"/>
        <v>26806.970570006852</v>
      </c>
      <c r="X870" s="36">
        <f t="shared" si="69"/>
        <v>27451.441932952217</v>
      </c>
      <c r="Y870" t="s">
        <v>2631</v>
      </c>
    </row>
    <row r="871" spans="1:25" ht="14.4" x14ac:dyDescent="0.3">
      <c r="A871">
        <v>2019</v>
      </c>
      <c r="B871">
        <v>5441703</v>
      </c>
      <c r="C871" t="s">
        <v>560</v>
      </c>
      <c r="D871" t="s">
        <v>774</v>
      </c>
      <c r="E871" t="s">
        <v>265</v>
      </c>
      <c r="F871">
        <v>22.106999999999999</v>
      </c>
      <c r="G871" t="s">
        <v>270</v>
      </c>
      <c r="H871" t="s">
        <v>562</v>
      </c>
      <c r="I871">
        <v>6114</v>
      </c>
      <c r="J871">
        <v>13727</v>
      </c>
      <c r="K871">
        <v>1.2</v>
      </c>
      <c r="L871">
        <v>1</v>
      </c>
      <c r="M871">
        <v>1</v>
      </c>
      <c r="N871" s="36">
        <v>0.116730499872</v>
      </c>
      <c r="O871" s="36">
        <v>2.167853045232</v>
      </c>
      <c r="P871" s="36">
        <v>6.6703203100799901E-6</v>
      </c>
      <c r="Q871" s="36">
        <v>2058.5525456127498</v>
      </c>
      <c r="R871" s="37">
        <v>0</v>
      </c>
      <c r="S871" s="36">
        <v>2058.5525456127498</v>
      </c>
      <c r="T871" s="36">
        <f t="shared" si="65"/>
        <v>173.05483374823797</v>
      </c>
      <c r="U871" s="36">
        <f t="shared" si="68"/>
        <v>74.395296879749168</v>
      </c>
      <c r="V871" s="36">
        <f t="shared" si="66"/>
        <v>9.1563486896468026E-5</v>
      </c>
      <c r="W871" s="36">
        <f t="shared" si="67"/>
        <v>10292.76272806375</v>
      </c>
      <c r="X871" s="36">
        <f t="shared" si="69"/>
        <v>10540.212950255223</v>
      </c>
      <c r="Y871" t="s">
        <v>2631</v>
      </c>
    </row>
    <row r="872" spans="1:25" ht="14.4" x14ac:dyDescent="0.3">
      <c r="A872">
        <v>2019</v>
      </c>
      <c r="B872">
        <v>5441703</v>
      </c>
      <c r="C872" t="s">
        <v>560</v>
      </c>
      <c r="D872" t="s">
        <v>775</v>
      </c>
      <c r="E872" t="s">
        <v>265</v>
      </c>
      <c r="F872">
        <v>22.106999999999999</v>
      </c>
      <c r="G872" t="s">
        <v>270</v>
      </c>
      <c r="H872" t="s">
        <v>562</v>
      </c>
      <c r="I872">
        <v>6114</v>
      </c>
      <c r="J872">
        <v>13727</v>
      </c>
      <c r="K872">
        <v>1.2</v>
      </c>
      <c r="L872">
        <v>1</v>
      </c>
      <c r="M872">
        <v>1</v>
      </c>
      <c r="N872" s="36">
        <v>0.204459352038</v>
      </c>
      <c r="O872" s="36">
        <v>3.7971038368530001</v>
      </c>
      <c r="P872" s="36">
        <v>1.168340210982E-5</v>
      </c>
      <c r="Q872" s="36">
        <v>3605.6585046211799</v>
      </c>
      <c r="R872" s="37">
        <v>0</v>
      </c>
      <c r="S872" s="36">
        <v>3605.6585046211799</v>
      </c>
      <c r="T872" s="36">
        <f t="shared" si="65"/>
        <v>303.11426074596761</v>
      </c>
      <c r="U872" s="36">
        <f t="shared" si="68"/>
        <v>130.30711092120285</v>
      </c>
      <c r="V872" s="36">
        <f t="shared" si="66"/>
        <v>1.6037806076149913E-4</v>
      </c>
      <c r="W872" s="36">
        <f t="shared" si="67"/>
        <v>18028.292523105898</v>
      </c>
      <c r="X872" s="36">
        <f t="shared" si="69"/>
        <v>18461.714055151129</v>
      </c>
      <c r="Y872" t="s">
        <v>2631</v>
      </c>
    </row>
    <row r="873" spans="1:25" ht="14.4" x14ac:dyDescent="0.3">
      <c r="A873">
        <v>2019</v>
      </c>
      <c r="B873">
        <v>5441760</v>
      </c>
      <c r="C873" t="s">
        <v>709</v>
      </c>
      <c r="D873" t="s">
        <v>573</v>
      </c>
      <c r="E873" t="s">
        <v>258</v>
      </c>
      <c r="F873">
        <v>20.039000000000001</v>
      </c>
      <c r="G873" t="s">
        <v>283</v>
      </c>
      <c r="H873" t="s">
        <v>55</v>
      </c>
      <c r="I873">
        <v>15101</v>
      </c>
      <c r="J873">
        <v>242510</v>
      </c>
      <c r="K873">
        <v>1</v>
      </c>
      <c r="L873">
        <v>1</v>
      </c>
      <c r="M873">
        <v>1</v>
      </c>
      <c r="N873" s="36">
        <v>0.21393113999999999</v>
      </c>
      <c r="O873" s="36">
        <v>0.79899144</v>
      </c>
      <c r="P873" s="36">
        <v>2.7941061600000001</v>
      </c>
      <c r="Q873" s="36">
        <v>365.21946000000003</v>
      </c>
      <c r="R873" s="37">
        <v>0</v>
      </c>
      <c r="S873" s="36">
        <v>365.21946000000003</v>
      </c>
      <c r="T873" s="36">
        <f t="shared" si="65"/>
        <v>4669.2396685260001</v>
      </c>
      <c r="U873" s="36">
        <f t="shared" si="68"/>
        <v>484.40853528599996</v>
      </c>
      <c r="V873" s="36">
        <f t="shared" si="66"/>
        <v>677.59868486159996</v>
      </c>
      <c r="W873" s="36">
        <f t="shared" si="67"/>
        <v>1826.0973000000001</v>
      </c>
      <c r="X873" s="36">
        <f t="shared" si="69"/>
        <v>7657.3441886736009</v>
      </c>
      <c r="Y873" t="s">
        <v>2639</v>
      </c>
    </row>
    <row r="874" spans="1:25" ht="14.4" x14ac:dyDescent="0.3">
      <c r="A874">
        <v>2019</v>
      </c>
      <c r="B874">
        <v>5441760</v>
      </c>
      <c r="C874" t="s">
        <v>709</v>
      </c>
      <c r="D874" t="s">
        <v>574</v>
      </c>
      <c r="E874" t="s">
        <v>258</v>
      </c>
      <c r="F874">
        <v>20.039000000000001</v>
      </c>
      <c r="G874" t="s">
        <v>283</v>
      </c>
      <c r="H874" t="s">
        <v>55</v>
      </c>
      <c r="I874">
        <v>15101</v>
      </c>
      <c r="J874">
        <v>242510</v>
      </c>
      <c r="K874">
        <v>1</v>
      </c>
      <c r="L874">
        <v>1</v>
      </c>
      <c r="M874">
        <v>1</v>
      </c>
      <c r="N874" s="36">
        <v>0.36355479000000002</v>
      </c>
      <c r="O874" s="36">
        <v>1.3578068400000001</v>
      </c>
      <c r="P874" s="36">
        <v>4.7483067599999904</v>
      </c>
      <c r="Q874" s="36">
        <v>620.65430999999899</v>
      </c>
      <c r="R874" s="37">
        <v>0</v>
      </c>
      <c r="S874" s="36">
        <v>620.65430999999899</v>
      </c>
      <c r="T874" s="36">
        <f t="shared" si="65"/>
        <v>7934.9104910610013</v>
      </c>
      <c r="U874" s="36">
        <f t="shared" si="68"/>
        <v>823.20434192100004</v>
      </c>
      <c r="V874" s="36">
        <f t="shared" si="66"/>
        <v>1151.5118723675976</v>
      </c>
      <c r="W874" s="36">
        <f t="shared" si="67"/>
        <v>3103.2715499999949</v>
      </c>
      <c r="X874" s="36">
        <f t="shared" si="69"/>
        <v>13012.898255349592</v>
      </c>
      <c r="Y874" t="s">
        <v>2639</v>
      </c>
    </row>
    <row r="875" spans="1:25" ht="14.4" x14ac:dyDescent="0.3">
      <c r="A875">
        <v>2019</v>
      </c>
      <c r="B875">
        <v>5441760</v>
      </c>
      <c r="C875" t="s">
        <v>709</v>
      </c>
      <c r="D875" t="s">
        <v>576</v>
      </c>
      <c r="E875" t="s">
        <v>258</v>
      </c>
      <c r="F875">
        <v>20.039000000000001</v>
      </c>
      <c r="G875" t="s">
        <v>283</v>
      </c>
      <c r="H875" t="s">
        <v>55</v>
      </c>
      <c r="I875">
        <v>15101</v>
      </c>
      <c r="J875">
        <v>242510</v>
      </c>
      <c r="K875">
        <v>1</v>
      </c>
      <c r="L875">
        <v>1</v>
      </c>
      <c r="M875">
        <v>1</v>
      </c>
      <c r="N875" s="36">
        <v>1.0660899999999999E-2</v>
      </c>
      <c r="O875" s="36">
        <v>3.9816400000000002E-2</v>
      </c>
      <c r="P875" s="36">
        <v>0.13923959999999999</v>
      </c>
      <c r="Q875" s="36">
        <v>18.200099999999999</v>
      </c>
      <c r="R875" s="37">
        <v>0</v>
      </c>
      <c r="S875" s="36">
        <v>18.200099999999999</v>
      </c>
      <c r="T875" s="36">
        <f t="shared" si="65"/>
        <v>232.68373731</v>
      </c>
      <c r="U875" s="36">
        <f t="shared" si="68"/>
        <v>24.139687909999999</v>
      </c>
      <c r="V875" s="36">
        <f t="shared" si="66"/>
        <v>33.766995395999999</v>
      </c>
      <c r="W875" s="36">
        <f t="shared" si="67"/>
        <v>91.000499999999988</v>
      </c>
      <c r="X875" s="36">
        <f t="shared" si="69"/>
        <v>381.59092061599995</v>
      </c>
      <c r="Y875" t="s">
        <v>2639</v>
      </c>
    </row>
    <row r="876" spans="1:25" ht="14.4" x14ac:dyDescent="0.3">
      <c r="A876">
        <v>2019</v>
      </c>
      <c r="B876">
        <v>5441760</v>
      </c>
      <c r="C876" t="s">
        <v>709</v>
      </c>
      <c r="D876" t="s">
        <v>577</v>
      </c>
      <c r="E876" t="s">
        <v>258</v>
      </c>
      <c r="F876">
        <v>4.1539999999999999</v>
      </c>
      <c r="G876" t="s">
        <v>283</v>
      </c>
      <c r="H876" t="s">
        <v>55</v>
      </c>
      <c r="I876">
        <v>15101</v>
      </c>
      <c r="J876">
        <v>242510</v>
      </c>
      <c r="K876">
        <v>1</v>
      </c>
      <c r="L876">
        <v>1</v>
      </c>
      <c r="M876">
        <v>1</v>
      </c>
      <c r="N876" s="36">
        <v>3.4455159999999999E-2</v>
      </c>
      <c r="O876" s="36">
        <v>0.12868336</v>
      </c>
      <c r="P876" s="36">
        <v>0.45001103999999997</v>
      </c>
      <c r="Q876" s="36">
        <v>58.821240000000003</v>
      </c>
      <c r="R876" s="37">
        <v>0</v>
      </c>
      <c r="S876" s="36">
        <v>58.821240000000003</v>
      </c>
      <c r="T876" s="36">
        <f t="shared" si="65"/>
        <v>752.01487664399997</v>
      </c>
      <c r="U876" s="36">
        <f t="shared" si="68"/>
        <v>78.017504083999995</v>
      </c>
      <c r="V876" s="36">
        <f t="shared" si="66"/>
        <v>109.1321773104</v>
      </c>
      <c r="W876" s="36">
        <f t="shared" si="67"/>
        <v>294.1062</v>
      </c>
      <c r="X876" s="36">
        <f t="shared" si="69"/>
        <v>1233.2707580383999</v>
      </c>
      <c r="Y876" t="s">
        <v>2639</v>
      </c>
    </row>
    <row r="877" spans="1:25" ht="14.4" x14ac:dyDescent="0.3">
      <c r="A877">
        <v>2019</v>
      </c>
      <c r="B877">
        <v>5441760</v>
      </c>
      <c r="C877" t="s">
        <v>709</v>
      </c>
      <c r="D877" t="s">
        <v>578</v>
      </c>
      <c r="E877" t="s">
        <v>258</v>
      </c>
      <c r="F877">
        <v>3.5430000000000001</v>
      </c>
      <c r="G877" t="s">
        <v>283</v>
      </c>
      <c r="H877" t="s">
        <v>55</v>
      </c>
      <c r="I877">
        <v>15101</v>
      </c>
      <c r="J877">
        <v>242510</v>
      </c>
      <c r="K877">
        <v>1</v>
      </c>
      <c r="L877">
        <v>1</v>
      </c>
      <c r="M877">
        <v>1</v>
      </c>
      <c r="N877" s="36">
        <v>2.5128230000000001E-2</v>
      </c>
      <c r="O877" s="36">
        <v>9.3849080000000001E-2</v>
      </c>
      <c r="P877" s="36">
        <v>0.32819411999999998</v>
      </c>
      <c r="Q877" s="36">
        <v>42.898470000000003</v>
      </c>
      <c r="R877" s="37">
        <v>0</v>
      </c>
      <c r="S877" s="36">
        <v>42.898470000000003</v>
      </c>
      <c r="T877" s="36">
        <f t="shared" si="65"/>
        <v>548.44623515700005</v>
      </c>
      <c r="U877" s="36">
        <f t="shared" si="68"/>
        <v>56.898350977</v>
      </c>
      <c r="V877" s="36">
        <f t="shared" si="66"/>
        <v>79.590356041199996</v>
      </c>
      <c r="W877" s="36">
        <f t="shared" si="67"/>
        <v>214.49235000000002</v>
      </c>
      <c r="X877" s="36">
        <f t="shared" si="69"/>
        <v>899.42729217520002</v>
      </c>
      <c r="Y877" t="s">
        <v>2639</v>
      </c>
    </row>
    <row r="878" spans="1:25" ht="14.4" x14ac:dyDescent="0.3">
      <c r="A878">
        <v>2019</v>
      </c>
      <c r="B878">
        <v>5441768</v>
      </c>
      <c r="C878" t="s">
        <v>698</v>
      </c>
      <c r="D878" t="s">
        <v>591</v>
      </c>
      <c r="E878" t="s">
        <v>321</v>
      </c>
      <c r="F878">
        <v>388.75900000000001</v>
      </c>
      <c r="G878" t="s">
        <v>241</v>
      </c>
      <c r="H878" t="s">
        <v>56</v>
      </c>
      <c r="I878">
        <v>1101</v>
      </c>
      <c r="J878">
        <v>216514</v>
      </c>
      <c r="K878">
        <v>1</v>
      </c>
      <c r="L878">
        <v>1</v>
      </c>
      <c r="M878">
        <v>1</v>
      </c>
      <c r="N878" s="36">
        <v>19.6543545722961</v>
      </c>
      <c r="O878" s="36">
        <v>871.80613708496003</v>
      </c>
      <c r="P878" s="36">
        <v>569.16336822509697</v>
      </c>
      <c r="Q878" s="36">
        <v>568319.359375</v>
      </c>
      <c r="R878" s="37">
        <v>0</v>
      </c>
      <c r="S878" s="36">
        <v>568319.359375</v>
      </c>
      <c r="T878" s="36">
        <f t="shared" si="65"/>
        <v>382989.86332795065</v>
      </c>
      <c r="U878" s="36">
        <f t="shared" si="68"/>
        <v>471895.58491203265</v>
      </c>
      <c r="V878" s="36">
        <f t="shared" si="66"/>
        <v>123231.83750788865</v>
      </c>
      <c r="W878" s="36">
        <f t="shared" si="67"/>
        <v>2841596.796875</v>
      </c>
      <c r="X878" s="36">
        <f t="shared" si="69"/>
        <v>3819714.0826228717</v>
      </c>
      <c r="Y878" t="s">
        <v>2635</v>
      </c>
    </row>
    <row r="879" spans="1:25" ht="14.4" x14ac:dyDescent="0.3">
      <c r="A879">
        <v>2019</v>
      </c>
      <c r="B879">
        <v>5441768</v>
      </c>
      <c r="C879" t="s">
        <v>698</v>
      </c>
      <c r="D879" t="s">
        <v>592</v>
      </c>
      <c r="E879" t="s">
        <v>258</v>
      </c>
      <c r="F879">
        <v>134.81100000000001</v>
      </c>
      <c r="G879" t="s">
        <v>241</v>
      </c>
      <c r="H879" t="s">
        <v>56</v>
      </c>
      <c r="I879">
        <v>1101</v>
      </c>
      <c r="J879">
        <v>216514</v>
      </c>
      <c r="K879">
        <v>1</v>
      </c>
      <c r="L879">
        <v>1</v>
      </c>
      <c r="M879">
        <v>1</v>
      </c>
      <c r="N879" s="36">
        <v>3.4918464516522302E-3</v>
      </c>
      <c r="O879" s="36">
        <v>0.45832355413585901</v>
      </c>
      <c r="P879" s="36">
        <v>6.4135763223020998E-3</v>
      </c>
      <c r="Q879" s="36">
        <v>145.75158071517899</v>
      </c>
      <c r="R879" s="37">
        <v>0</v>
      </c>
      <c r="S879" s="36">
        <v>145.75158071517899</v>
      </c>
      <c r="T879" s="36">
        <f t="shared" si="65"/>
        <v>68.043027836972797</v>
      </c>
      <c r="U879" s="36">
        <f t="shared" si="68"/>
        <v>248.08366500042848</v>
      </c>
      <c r="V879" s="36">
        <f t="shared" si="66"/>
        <v>1.388629063846917</v>
      </c>
      <c r="W879" s="36">
        <f t="shared" si="67"/>
        <v>728.75790357589494</v>
      </c>
      <c r="X879" s="36">
        <f t="shared" si="69"/>
        <v>1046.2732254771431</v>
      </c>
      <c r="Y879" t="s">
        <v>2635</v>
      </c>
    </row>
    <row r="880" spans="1:25" ht="14.4" x14ac:dyDescent="0.3">
      <c r="A880">
        <v>2019</v>
      </c>
      <c r="B880">
        <v>5441785</v>
      </c>
      <c r="C880" t="s">
        <v>743</v>
      </c>
      <c r="D880" t="s">
        <v>594</v>
      </c>
      <c r="E880" t="s">
        <v>321</v>
      </c>
      <c r="F880">
        <v>513.14499999999998</v>
      </c>
      <c r="G880" t="s">
        <v>241</v>
      </c>
      <c r="H880" t="s">
        <v>435</v>
      </c>
      <c r="I880">
        <v>2102</v>
      </c>
      <c r="J880">
        <v>14143</v>
      </c>
      <c r="K880">
        <v>1</v>
      </c>
      <c r="L880">
        <v>1</v>
      </c>
      <c r="M880">
        <v>1</v>
      </c>
      <c r="N880" s="36">
        <v>12.2452232837677</v>
      </c>
      <c r="O880" s="36">
        <v>493.25891876220697</v>
      </c>
      <c r="P880" s="36">
        <v>410.847217559814</v>
      </c>
      <c r="Q880" s="36">
        <v>361632.02734375</v>
      </c>
      <c r="R880" s="37">
        <v>0</v>
      </c>
      <c r="S880" s="36">
        <v>361632.02734375</v>
      </c>
      <c r="T880" s="36">
        <f t="shared" si="65"/>
        <v>15586.577361209394</v>
      </c>
      <c r="U880" s="36">
        <f t="shared" si="68"/>
        <v>17440.402220134736</v>
      </c>
      <c r="V880" s="36">
        <f t="shared" si="66"/>
        <v>5810.6121979484506</v>
      </c>
      <c r="W880" s="36">
        <f t="shared" si="67"/>
        <v>1808160.13671875</v>
      </c>
      <c r="X880" s="36">
        <f t="shared" si="69"/>
        <v>1846997.7284980426</v>
      </c>
      <c r="Y880" t="s">
        <v>58</v>
      </c>
    </row>
    <row r="881" spans="1:25" ht="14.4" x14ac:dyDescent="0.3">
      <c r="A881">
        <v>2019</v>
      </c>
      <c r="B881">
        <v>5441785</v>
      </c>
      <c r="C881" t="s">
        <v>743</v>
      </c>
      <c r="D881" t="s">
        <v>595</v>
      </c>
      <c r="E881" t="s">
        <v>321</v>
      </c>
      <c r="F881">
        <v>521.34199999999998</v>
      </c>
      <c r="G881" t="s">
        <v>241</v>
      </c>
      <c r="H881" t="s">
        <v>435</v>
      </c>
      <c r="I881">
        <v>2102</v>
      </c>
      <c r="J881">
        <v>14143</v>
      </c>
      <c r="K881">
        <v>1</v>
      </c>
      <c r="L881">
        <v>1</v>
      </c>
      <c r="M881">
        <v>1</v>
      </c>
      <c r="N881" s="36">
        <v>0</v>
      </c>
      <c r="O881" s="36">
        <v>0</v>
      </c>
      <c r="P881" s="36">
        <v>0</v>
      </c>
      <c r="Q881" s="36">
        <v>0</v>
      </c>
      <c r="R881" s="37">
        <v>0</v>
      </c>
      <c r="S881" s="36">
        <v>0</v>
      </c>
      <c r="T881" s="36">
        <f t="shared" si="65"/>
        <v>0</v>
      </c>
      <c r="U881" s="36">
        <f t="shared" si="68"/>
        <v>0</v>
      </c>
      <c r="V881" s="36">
        <f t="shared" si="66"/>
        <v>0</v>
      </c>
      <c r="W881" s="36">
        <f t="shared" si="67"/>
        <v>0</v>
      </c>
      <c r="X881" s="36">
        <f t="shared" si="69"/>
        <v>0</v>
      </c>
      <c r="Y881" t="s">
        <v>58</v>
      </c>
    </row>
    <row r="882" spans="1:25" ht="14.4" x14ac:dyDescent="0.3">
      <c r="A882">
        <v>2019</v>
      </c>
      <c r="B882">
        <v>5441785</v>
      </c>
      <c r="C882" t="s">
        <v>743</v>
      </c>
      <c r="D882" t="s">
        <v>596</v>
      </c>
      <c r="E882" t="s">
        <v>265</v>
      </c>
      <c r="F882">
        <v>1915.1869999999999</v>
      </c>
      <c r="G882" t="s">
        <v>241</v>
      </c>
      <c r="H882" t="s">
        <v>435</v>
      </c>
      <c r="I882">
        <v>2102</v>
      </c>
      <c r="J882">
        <v>14143</v>
      </c>
      <c r="K882">
        <v>1</v>
      </c>
      <c r="L882">
        <v>1</v>
      </c>
      <c r="M882">
        <v>1</v>
      </c>
      <c r="N882" s="36">
        <v>5.63897666032</v>
      </c>
      <c r="O882" s="36">
        <v>120.12937164306599</v>
      </c>
      <c r="P882" s="36">
        <v>1.78072947168</v>
      </c>
      <c r="Q882" s="36">
        <v>306793.1015625</v>
      </c>
      <c r="R882" s="37">
        <v>0</v>
      </c>
      <c r="S882" s="36">
        <v>306793.1015625</v>
      </c>
      <c r="T882" s="36">
        <f t="shared" si="65"/>
        <v>7177.6842216215191</v>
      </c>
      <c r="U882" s="36">
        <f t="shared" si="68"/>
        <v>4247.4742578697069</v>
      </c>
      <c r="V882" s="36">
        <f t="shared" si="66"/>
        <v>25.184856917970244</v>
      </c>
      <c r="W882" s="36">
        <f t="shared" si="67"/>
        <v>1533965.5078125</v>
      </c>
      <c r="X882" s="36">
        <f t="shared" si="69"/>
        <v>1545415.8511489092</v>
      </c>
      <c r="Y882" t="s">
        <v>58</v>
      </c>
    </row>
    <row r="883" spans="1:25" ht="14.4" x14ac:dyDescent="0.3">
      <c r="A883">
        <v>2019</v>
      </c>
      <c r="B883">
        <v>5441785</v>
      </c>
      <c r="C883" t="s">
        <v>743</v>
      </c>
      <c r="D883" t="s">
        <v>744</v>
      </c>
      <c r="E883" t="s">
        <v>258</v>
      </c>
      <c r="F883">
        <v>375</v>
      </c>
      <c r="G883" t="s">
        <v>241</v>
      </c>
      <c r="H883" t="s">
        <v>435</v>
      </c>
      <c r="I883">
        <v>2102</v>
      </c>
      <c r="J883">
        <v>14143</v>
      </c>
      <c r="K883">
        <v>1</v>
      </c>
      <c r="L883">
        <v>1</v>
      </c>
      <c r="M883">
        <v>1</v>
      </c>
      <c r="N883" s="36">
        <v>22.5268500667807</v>
      </c>
      <c r="O883" s="36">
        <v>882.66604076420299</v>
      </c>
      <c r="P883" s="36">
        <v>567.46486054978504</v>
      </c>
      <c r="Q883" s="36">
        <v>1277900.01745844</v>
      </c>
      <c r="R883" s="37">
        <v>0</v>
      </c>
      <c r="S883" s="36">
        <v>1277900.01745844</v>
      </c>
      <c r="T883" s="36">
        <f t="shared" si="65"/>
        <v>28673.751644503151</v>
      </c>
      <c r="U883" s="36">
        <f t="shared" si="68"/>
        <v>31208.864536320314</v>
      </c>
      <c r="V883" s="36">
        <f t="shared" si="66"/>
        <v>8025.6555227556109</v>
      </c>
      <c r="W883" s="36">
        <f t="shared" si="67"/>
        <v>6389500.0872922</v>
      </c>
      <c r="X883" s="36">
        <f t="shared" si="69"/>
        <v>6457408.3589957794</v>
      </c>
      <c r="Y883" t="s">
        <v>58</v>
      </c>
    </row>
    <row r="884" spans="1:25" ht="14.4" x14ac:dyDescent="0.3">
      <c r="A884">
        <v>2019</v>
      </c>
      <c r="B884">
        <v>5441787</v>
      </c>
      <c r="C884" t="s">
        <v>597</v>
      </c>
      <c r="D884" t="s">
        <v>601</v>
      </c>
      <c r="E884" t="s">
        <v>321</v>
      </c>
      <c r="F884">
        <v>403.29</v>
      </c>
      <c r="G884" t="s">
        <v>241</v>
      </c>
      <c r="H884" t="s">
        <v>558</v>
      </c>
      <c r="I884">
        <v>2301</v>
      </c>
      <c r="J884">
        <v>27659</v>
      </c>
      <c r="K884">
        <v>1.2</v>
      </c>
      <c r="L884">
        <v>1</v>
      </c>
      <c r="M884">
        <v>1</v>
      </c>
      <c r="N884" s="36">
        <v>5.0608782172203002</v>
      </c>
      <c r="O884" s="36">
        <v>210.11177682876499</v>
      </c>
      <c r="P884" s="36">
        <v>239.86026382446201</v>
      </c>
      <c r="Q884" s="36">
        <v>158813.94238281201</v>
      </c>
      <c r="R884" s="37">
        <v>0</v>
      </c>
      <c r="S884" s="36">
        <v>158813.94238281201</v>
      </c>
      <c r="T884" s="36">
        <f t="shared" si="65"/>
        <v>15117.713705890399</v>
      </c>
      <c r="U884" s="36">
        <f t="shared" si="68"/>
        <v>14528.704088267028</v>
      </c>
      <c r="V884" s="36">
        <f t="shared" si="66"/>
        <v>6634.2950371207953</v>
      </c>
      <c r="W884" s="36">
        <f t="shared" si="67"/>
        <v>794069.71191406006</v>
      </c>
      <c r="X884" s="36">
        <f t="shared" si="69"/>
        <v>830350.42474533827</v>
      </c>
      <c r="Y884" t="s">
        <v>58</v>
      </c>
    </row>
    <row r="885" spans="1:25" ht="14.4" x14ac:dyDescent="0.3">
      <c r="A885">
        <v>2019</v>
      </c>
      <c r="B885">
        <v>5441787</v>
      </c>
      <c r="C885" t="s">
        <v>597</v>
      </c>
      <c r="D885" t="s">
        <v>600</v>
      </c>
      <c r="E885" t="s">
        <v>321</v>
      </c>
      <c r="F885">
        <v>434.33499999999998</v>
      </c>
      <c r="G885" t="s">
        <v>241</v>
      </c>
      <c r="H885" t="s">
        <v>558</v>
      </c>
      <c r="I885">
        <v>2301</v>
      </c>
      <c r="J885">
        <v>27659</v>
      </c>
      <c r="K885">
        <v>1.2</v>
      </c>
      <c r="L885">
        <v>1</v>
      </c>
      <c r="M885">
        <v>1</v>
      </c>
      <c r="N885" s="36">
        <v>0</v>
      </c>
      <c r="O885" s="36">
        <v>0</v>
      </c>
      <c r="P885" s="36">
        <v>0</v>
      </c>
      <c r="Q885" s="36">
        <v>0</v>
      </c>
      <c r="R885" s="37">
        <v>0</v>
      </c>
      <c r="S885" s="36">
        <v>0</v>
      </c>
      <c r="T885" s="36">
        <f t="shared" si="65"/>
        <v>0</v>
      </c>
      <c r="U885" s="36">
        <f t="shared" si="68"/>
        <v>0</v>
      </c>
      <c r="V885" s="36">
        <f t="shared" si="66"/>
        <v>0</v>
      </c>
      <c r="W885" s="36">
        <f t="shared" si="67"/>
        <v>0</v>
      </c>
      <c r="X885" s="36">
        <f t="shared" si="69"/>
        <v>0</v>
      </c>
      <c r="Y885" t="s">
        <v>58</v>
      </c>
    </row>
    <row r="886" spans="1:25" ht="14.4" x14ac:dyDescent="0.3">
      <c r="A886">
        <v>2019</v>
      </c>
      <c r="B886">
        <v>5441787</v>
      </c>
      <c r="C886" t="s">
        <v>597</v>
      </c>
      <c r="D886" t="s">
        <v>599</v>
      </c>
      <c r="E886" t="s">
        <v>321</v>
      </c>
      <c r="F886">
        <v>295.50599999999997</v>
      </c>
      <c r="G886" t="s">
        <v>241</v>
      </c>
      <c r="H886" t="s">
        <v>558</v>
      </c>
      <c r="I886">
        <v>2301</v>
      </c>
      <c r="J886">
        <v>27659</v>
      </c>
      <c r="K886">
        <v>1.2</v>
      </c>
      <c r="L886">
        <v>1</v>
      </c>
      <c r="M886">
        <v>1</v>
      </c>
      <c r="N886" s="36">
        <v>1.59409511089325</v>
      </c>
      <c r="O886" s="36">
        <v>17.603309631347599</v>
      </c>
      <c r="P886" s="36">
        <v>21.274955749511701</v>
      </c>
      <c r="Q886" s="36">
        <v>13902.767578125</v>
      </c>
      <c r="R886" s="37">
        <v>0</v>
      </c>
      <c r="S886" s="36">
        <v>13902.767578125</v>
      </c>
      <c r="T886" s="36">
        <f t="shared" si="65"/>
        <v>4761.836280597211</v>
      </c>
      <c r="U886" s="36">
        <f t="shared" si="68"/>
        <v>1217.2248527336083</v>
      </c>
      <c r="V886" s="36">
        <f t="shared" si="66"/>
        <v>588.44400107574415</v>
      </c>
      <c r="W886" s="36">
        <f t="shared" si="67"/>
        <v>69513.837890625</v>
      </c>
      <c r="X886" s="36">
        <f t="shared" si="69"/>
        <v>76081.343025031558</v>
      </c>
      <c r="Y886" t="s">
        <v>58</v>
      </c>
    </row>
    <row r="887" spans="1:25" ht="14.4" x14ac:dyDescent="0.3">
      <c r="A887">
        <v>2019</v>
      </c>
      <c r="B887">
        <v>5441787</v>
      </c>
      <c r="C887" t="s">
        <v>597</v>
      </c>
      <c r="D887" t="s">
        <v>598</v>
      </c>
      <c r="E887" t="s">
        <v>321</v>
      </c>
      <c r="F887">
        <v>306.815</v>
      </c>
      <c r="G887" t="s">
        <v>241</v>
      </c>
      <c r="H887" t="s">
        <v>558</v>
      </c>
      <c r="I887">
        <v>2301</v>
      </c>
      <c r="J887">
        <v>27659</v>
      </c>
      <c r="K887">
        <v>1.2</v>
      </c>
      <c r="L887">
        <v>1</v>
      </c>
      <c r="M887">
        <v>1</v>
      </c>
      <c r="N887" s="36">
        <v>0</v>
      </c>
      <c r="O887" s="36">
        <v>0</v>
      </c>
      <c r="P887" s="36">
        <v>0</v>
      </c>
      <c r="Q887" s="36">
        <v>0</v>
      </c>
      <c r="R887" s="37">
        <v>0</v>
      </c>
      <c r="S887" s="36">
        <v>0</v>
      </c>
      <c r="T887" s="36">
        <f t="shared" si="65"/>
        <v>0</v>
      </c>
      <c r="U887" s="36">
        <f t="shared" si="68"/>
        <v>0</v>
      </c>
      <c r="V887" s="36">
        <f t="shared" si="66"/>
        <v>0</v>
      </c>
      <c r="W887" s="36">
        <f t="shared" si="67"/>
        <v>0</v>
      </c>
      <c r="X887" s="36">
        <f t="shared" si="69"/>
        <v>0</v>
      </c>
      <c r="Y887" t="s">
        <v>58</v>
      </c>
    </row>
    <row r="888" spans="1:25" ht="14.4" x14ac:dyDescent="0.3">
      <c r="A888">
        <v>2019</v>
      </c>
      <c r="B888">
        <v>5441787</v>
      </c>
      <c r="C888" t="s">
        <v>597</v>
      </c>
      <c r="D888" t="s">
        <v>603</v>
      </c>
      <c r="E888" t="s">
        <v>258</v>
      </c>
      <c r="F888">
        <v>101.449</v>
      </c>
      <c r="G888" t="s">
        <v>241</v>
      </c>
      <c r="H888" t="s">
        <v>558</v>
      </c>
      <c r="I888">
        <v>2301</v>
      </c>
      <c r="J888">
        <v>27659</v>
      </c>
      <c r="K888">
        <v>1.2</v>
      </c>
      <c r="L888">
        <v>1</v>
      </c>
      <c r="M888">
        <v>1</v>
      </c>
      <c r="N888" s="36">
        <v>0</v>
      </c>
      <c r="O888" s="36">
        <v>0</v>
      </c>
      <c r="P888" s="36">
        <v>0</v>
      </c>
      <c r="Q888" s="36">
        <v>0</v>
      </c>
      <c r="R888" s="37">
        <v>0</v>
      </c>
      <c r="S888" s="36">
        <v>0</v>
      </c>
      <c r="T888" s="36">
        <f t="shared" si="65"/>
        <v>0</v>
      </c>
      <c r="U888" s="36">
        <f t="shared" si="68"/>
        <v>0</v>
      </c>
      <c r="V888" s="36">
        <f t="shared" si="66"/>
        <v>0</v>
      </c>
      <c r="W888" s="36">
        <f t="shared" si="67"/>
        <v>0</v>
      </c>
      <c r="X888" s="36">
        <f t="shared" si="69"/>
        <v>0</v>
      </c>
      <c r="Y888" t="s">
        <v>58</v>
      </c>
    </row>
    <row r="889" spans="1:25" ht="14.4" x14ac:dyDescent="0.3">
      <c r="A889">
        <v>2019</v>
      </c>
      <c r="B889">
        <v>5441787</v>
      </c>
      <c r="C889" t="s">
        <v>597</v>
      </c>
      <c r="D889" t="s">
        <v>604</v>
      </c>
      <c r="E889" t="s">
        <v>258</v>
      </c>
      <c r="F889">
        <v>102.435</v>
      </c>
      <c r="G889" t="s">
        <v>241</v>
      </c>
      <c r="H889" t="s">
        <v>558</v>
      </c>
      <c r="I889">
        <v>2301</v>
      </c>
      <c r="J889">
        <v>27659</v>
      </c>
      <c r="K889">
        <v>1.2</v>
      </c>
      <c r="L889">
        <v>1</v>
      </c>
      <c r="M889">
        <v>1</v>
      </c>
      <c r="N889" s="36">
        <v>0</v>
      </c>
      <c r="O889" s="36">
        <v>0</v>
      </c>
      <c r="P889" s="36">
        <v>0</v>
      </c>
      <c r="Q889" s="36">
        <v>0</v>
      </c>
      <c r="R889" s="37">
        <v>0</v>
      </c>
      <c r="S889" s="36">
        <v>0</v>
      </c>
      <c r="T889" s="36">
        <f t="shared" si="65"/>
        <v>0</v>
      </c>
      <c r="U889" s="36">
        <f t="shared" si="68"/>
        <v>0</v>
      </c>
      <c r="V889" s="36">
        <f t="shared" si="66"/>
        <v>0</v>
      </c>
      <c r="W889" s="36">
        <f t="shared" si="67"/>
        <v>0</v>
      </c>
      <c r="X889" s="36">
        <f t="shared" si="69"/>
        <v>0</v>
      </c>
      <c r="Y889" t="s">
        <v>58</v>
      </c>
    </row>
    <row r="890" spans="1:25" ht="14.4" x14ac:dyDescent="0.3">
      <c r="A890">
        <v>2019</v>
      </c>
      <c r="B890">
        <v>5441787</v>
      </c>
      <c r="C890" t="s">
        <v>597</v>
      </c>
      <c r="D890" t="s">
        <v>605</v>
      </c>
      <c r="E890" t="s">
        <v>258</v>
      </c>
      <c r="F890">
        <v>120.9</v>
      </c>
      <c r="G890" t="s">
        <v>241</v>
      </c>
      <c r="H890" t="s">
        <v>558</v>
      </c>
      <c r="I890">
        <v>2301</v>
      </c>
      <c r="J890">
        <v>27659</v>
      </c>
      <c r="K890">
        <v>1.2</v>
      </c>
      <c r="L890">
        <v>1</v>
      </c>
      <c r="M890">
        <v>1</v>
      </c>
      <c r="N890" s="36">
        <v>0</v>
      </c>
      <c r="O890" s="36">
        <v>97.982120037078801</v>
      </c>
      <c r="P890" s="36">
        <v>7.1514770388603197E-2</v>
      </c>
      <c r="Q890" s="36">
        <v>6050.1554565429597</v>
      </c>
      <c r="R890" s="37">
        <v>0</v>
      </c>
      <c r="S890" s="36">
        <v>6050.1554565429597</v>
      </c>
      <c r="T890" s="36">
        <f t="shared" si="65"/>
        <v>0</v>
      </c>
      <c r="U890" s="36">
        <f t="shared" si="68"/>
        <v>6775.2186452639071</v>
      </c>
      <c r="V890" s="36">
        <f t="shared" si="66"/>
        <v>1.9780270341783759</v>
      </c>
      <c r="W890" s="36">
        <f t="shared" si="67"/>
        <v>30250.7772827148</v>
      </c>
      <c r="X890" s="36">
        <f t="shared" si="69"/>
        <v>37027.973955012887</v>
      </c>
      <c r="Y890" t="s">
        <v>58</v>
      </c>
    </row>
    <row r="891" spans="1:25" ht="14.4" x14ac:dyDescent="0.3">
      <c r="A891">
        <v>2019</v>
      </c>
      <c r="B891">
        <v>5441787</v>
      </c>
      <c r="C891" t="s">
        <v>597</v>
      </c>
      <c r="D891" t="s">
        <v>602</v>
      </c>
      <c r="E891" t="s">
        <v>265</v>
      </c>
      <c r="F891">
        <v>542.52499999999998</v>
      </c>
      <c r="G891" t="s">
        <v>241</v>
      </c>
      <c r="H891" t="s">
        <v>558</v>
      </c>
      <c r="I891">
        <v>2301</v>
      </c>
      <c r="J891">
        <v>27659</v>
      </c>
      <c r="K891">
        <v>1.2</v>
      </c>
      <c r="L891">
        <v>1</v>
      </c>
      <c r="M891">
        <v>1</v>
      </c>
      <c r="N891" s="36">
        <v>6.6648466851199997</v>
      </c>
      <c r="O891" s="36">
        <v>201.12914180755601</v>
      </c>
      <c r="P891" s="36">
        <v>2.1046884268800001</v>
      </c>
      <c r="Q891" s="36">
        <v>382291.25390625</v>
      </c>
      <c r="R891" s="37">
        <v>0</v>
      </c>
      <c r="S891" s="36">
        <v>382291.25390625</v>
      </c>
      <c r="T891" s="36">
        <f t="shared" si="65"/>
        <v>19909.04340208328</v>
      </c>
      <c r="U891" s="36">
        <f t="shared" si="68"/>
        <v>13907.577333137981</v>
      </c>
      <c r="V891" s="36">
        <f t="shared" si="66"/>
        <v>58.213577199073931</v>
      </c>
      <c r="W891" s="36">
        <f t="shared" si="67"/>
        <v>1911456.26953125</v>
      </c>
      <c r="X891" s="36">
        <f t="shared" si="69"/>
        <v>1945331.1038436703</v>
      </c>
      <c r="Y891" t="s">
        <v>58</v>
      </c>
    </row>
    <row r="892" spans="1:25" ht="14.4" x14ac:dyDescent="0.3">
      <c r="A892">
        <v>2019</v>
      </c>
      <c r="B892">
        <v>5441788</v>
      </c>
      <c r="C892" t="s">
        <v>695</v>
      </c>
      <c r="D892" t="s">
        <v>610</v>
      </c>
      <c r="E892" t="s">
        <v>258</v>
      </c>
      <c r="F892">
        <v>5.86</v>
      </c>
      <c r="G892" t="s">
        <v>608</v>
      </c>
      <c r="H892" t="s">
        <v>435</v>
      </c>
      <c r="I892">
        <v>2102</v>
      </c>
      <c r="J892">
        <v>14143</v>
      </c>
      <c r="K892">
        <v>1</v>
      </c>
      <c r="L892">
        <v>1</v>
      </c>
      <c r="M892">
        <v>1</v>
      </c>
      <c r="N892" s="36">
        <v>3.0273100000000001E-2</v>
      </c>
      <c r="O892" s="36">
        <v>0.29542370000000001</v>
      </c>
      <c r="P892" s="36">
        <v>0.438437999999999</v>
      </c>
      <c r="Q892" s="36">
        <v>325.6968</v>
      </c>
      <c r="R892" s="37">
        <v>0</v>
      </c>
      <c r="S892" s="36">
        <v>325.6968</v>
      </c>
      <c r="T892" s="36">
        <f t="shared" si="65"/>
        <v>38.533720797000008</v>
      </c>
      <c r="U892" s="36">
        <f t="shared" si="68"/>
        <v>10.445443472750004</v>
      </c>
      <c r="V892" s="36">
        <f t="shared" si="66"/>
        <v>6.2008286339999872</v>
      </c>
      <c r="W892" s="36">
        <f t="shared" si="67"/>
        <v>1628.4839999999999</v>
      </c>
      <c r="X892" s="36">
        <f t="shared" si="69"/>
        <v>1683.6639929037499</v>
      </c>
      <c r="Y892" t="s">
        <v>58</v>
      </c>
    </row>
    <row r="893" spans="1:25" ht="14.4" x14ac:dyDescent="0.3">
      <c r="A893">
        <v>2019</v>
      </c>
      <c r="B893">
        <v>5441788</v>
      </c>
      <c r="C893" t="s">
        <v>695</v>
      </c>
      <c r="D893" t="s">
        <v>611</v>
      </c>
      <c r="E893" t="s">
        <v>258</v>
      </c>
      <c r="F893">
        <v>7.6109999999999998</v>
      </c>
      <c r="G893" t="s">
        <v>608</v>
      </c>
      <c r="H893" t="s">
        <v>435</v>
      </c>
      <c r="I893">
        <v>2102</v>
      </c>
      <c r="J893">
        <v>14143</v>
      </c>
      <c r="K893">
        <v>1</v>
      </c>
      <c r="L893">
        <v>1</v>
      </c>
      <c r="M893">
        <v>1</v>
      </c>
      <c r="N893" s="36">
        <v>0</v>
      </c>
      <c r="O893" s="36">
        <v>0</v>
      </c>
      <c r="P893" s="36">
        <v>0</v>
      </c>
      <c r="Q893" s="36">
        <v>0</v>
      </c>
      <c r="R893" s="37">
        <v>0</v>
      </c>
      <c r="S893" s="36">
        <v>0</v>
      </c>
      <c r="T893" s="36">
        <f t="shared" si="65"/>
        <v>0</v>
      </c>
      <c r="U893" s="36">
        <f t="shared" si="68"/>
        <v>0</v>
      </c>
      <c r="V893" s="36">
        <f t="shared" si="66"/>
        <v>0</v>
      </c>
      <c r="W893" s="36">
        <f t="shared" si="67"/>
        <v>0</v>
      </c>
      <c r="X893" s="36">
        <f t="shared" si="69"/>
        <v>0</v>
      </c>
      <c r="Y893" t="s">
        <v>58</v>
      </c>
    </row>
    <row r="894" spans="1:25" ht="14.4" x14ac:dyDescent="0.3">
      <c r="A894">
        <v>2019</v>
      </c>
      <c r="B894">
        <v>5441788</v>
      </c>
      <c r="C894" t="s">
        <v>695</v>
      </c>
      <c r="D894" t="s">
        <v>609</v>
      </c>
      <c r="E894" t="s">
        <v>258</v>
      </c>
      <c r="F894">
        <v>5.7679999999999998</v>
      </c>
      <c r="G894" t="s">
        <v>608</v>
      </c>
      <c r="H894" t="s">
        <v>435</v>
      </c>
      <c r="I894">
        <v>2102</v>
      </c>
      <c r="J894">
        <v>14143</v>
      </c>
      <c r="K894">
        <v>1</v>
      </c>
      <c r="L894">
        <v>1</v>
      </c>
      <c r="M894">
        <v>1</v>
      </c>
      <c r="N894" s="36">
        <v>0.1278175</v>
      </c>
      <c r="O894" s="36">
        <v>1.2473224999999999</v>
      </c>
      <c r="P894" s="36">
        <v>1.8511500000000001</v>
      </c>
      <c r="Q894" s="36">
        <v>1375.14</v>
      </c>
      <c r="R894" s="37">
        <v>0</v>
      </c>
      <c r="S894" s="36">
        <v>1375.14</v>
      </c>
      <c r="T894" s="36">
        <f t="shared" si="65"/>
        <v>162.69506122500002</v>
      </c>
      <c r="U894" s="36">
        <f t="shared" si="68"/>
        <v>44.102205293750004</v>
      </c>
      <c r="V894" s="36">
        <f t="shared" si="66"/>
        <v>26.180814450000007</v>
      </c>
      <c r="W894" s="36">
        <f t="shared" si="67"/>
        <v>6875.7000000000007</v>
      </c>
      <c r="X894" s="36">
        <f t="shared" si="69"/>
        <v>7108.6780809687507</v>
      </c>
      <c r="Y894" t="s">
        <v>58</v>
      </c>
    </row>
    <row r="895" spans="1:25" ht="14.4" x14ac:dyDescent="0.3">
      <c r="A895">
        <v>2019</v>
      </c>
      <c r="B895">
        <v>5441788</v>
      </c>
      <c r="C895" t="s">
        <v>695</v>
      </c>
      <c r="D895" t="s">
        <v>607</v>
      </c>
      <c r="E895" t="s">
        <v>258</v>
      </c>
      <c r="F895">
        <v>41.857999999999997</v>
      </c>
      <c r="G895" t="s">
        <v>608</v>
      </c>
      <c r="H895" t="s">
        <v>435</v>
      </c>
      <c r="I895">
        <v>2102</v>
      </c>
      <c r="J895">
        <v>14143</v>
      </c>
      <c r="K895">
        <v>1</v>
      </c>
      <c r="L895">
        <v>1</v>
      </c>
      <c r="M895">
        <v>1</v>
      </c>
      <c r="N895" s="36">
        <v>0.25921359999999999</v>
      </c>
      <c r="O895" s="36">
        <v>2.5295671999999998</v>
      </c>
      <c r="P895" s="36">
        <v>3.7541280000000001</v>
      </c>
      <c r="Q895" s="36">
        <v>2788.7808</v>
      </c>
      <c r="R895" s="37">
        <v>0</v>
      </c>
      <c r="S895" s="36">
        <v>2788.7808</v>
      </c>
      <c r="T895" s="36">
        <f t="shared" si="65"/>
        <v>329.94521503200002</v>
      </c>
      <c r="U895" s="36">
        <f t="shared" si="68"/>
        <v>89.439172274000015</v>
      </c>
      <c r="V895" s="36">
        <f t="shared" si="66"/>
        <v>53.094632304000008</v>
      </c>
      <c r="W895" s="36">
        <f t="shared" si="67"/>
        <v>13943.904</v>
      </c>
      <c r="X895" s="36">
        <f t="shared" si="69"/>
        <v>14416.383019610001</v>
      </c>
      <c r="Y895" t="s">
        <v>58</v>
      </c>
    </row>
    <row r="896" spans="1:25" ht="14.4" x14ac:dyDescent="0.3">
      <c r="A896">
        <v>2019</v>
      </c>
      <c r="B896">
        <v>5441884</v>
      </c>
      <c r="C896" t="s">
        <v>715</v>
      </c>
      <c r="D896" t="s">
        <v>615</v>
      </c>
      <c r="E896" t="s">
        <v>265</v>
      </c>
      <c r="F896">
        <v>19.256</v>
      </c>
      <c r="G896" t="s">
        <v>608</v>
      </c>
      <c r="H896" t="s">
        <v>73</v>
      </c>
      <c r="I896">
        <v>12101</v>
      </c>
      <c r="J896">
        <v>140132</v>
      </c>
      <c r="K896">
        <v>1</v>
      </c>
      <c r="L896">
        <v>1</v>
      </c>
      <c r="M896">
        <v>1</v>
      </c>
      <c r="N896" s="36">
        <v>1.0842687842800001</v>
      </c>
      <c r="O896" s="36">
        <v>52.636320982320001</v>
      </c>
      <c r="P896" s="36">
        <v>2.1389666017160001</v>
      </c>
      <c r="Q896" s="36">
        <v>18136.85966432</v>
      </c>
      <c r="R896" s="37">
        <v>0</v>
      </c>
      <c r="S896" s="36">
        <v>18136.85966432</v>
      </c>
      <c r="T896" s="36">
        <f t="shared" si="65"/>
        <v>13674.667795085248</v>
      </c>
      <c r="U896" s="36">
        <f t="shared" si="68"/>
        <v>18440.082329736168</v>
      </c>
      <c r="V896" s="36">
        <f t="shared" si="66"/>
        <v>299.73766783166656</v>
      </c>
      <c r="W896" s="36">
        <f t="shared" si="67"/>
        <v>90684.298321599999</v>
      </c>
      <c r="X896" s="36">
        <f t="shared" si="69"/>
        <v>123098.78611425307</v>
      </c>
      <c r="Y896" t="s">
        <v>2640</v>
      </c>
    </row>
    <row r="897" spans="1:25" ht="14.4" x14ac:dyDescent="0.3">
      <c r="A897">
        <v>2019</v>
      </c>
      <c r="B897">
        <v>5441884</v>
      </c>
      <c r="C897" t="s">
        <v>715</v>
      </c>
      <c r="D897" t="s">
        <v>614</v>
      </c>
      <c r="E897" t="s">
        <v>265</v>
      </c>
      <c r="F897">
        <v>46.43</v>
      </c>
      <c r="G897" t="s">
        <v>608</v>
      </c>
      <c r="H897" t="s">
        <v>73</v>
      </c>
      <c r="I897">
        <v>12101</v>
      </c>
      <c r="J897">
        <v>140132</v>
      </c>
      <c r="K897">
        <v>1</v>
      </c>
      <c r="L897">
        <v>1</v>
      </c>
      <c r="M897">
        <v>1</v>
      </c>
      <c r="N897" s="36">
        <v>1.9722565299999899</v>
      </c>
      <c r="O897" s="36">
        <v>26.2194103399999</v>
      </c>
      <c r="P897" s="36">
        <v>3.2484225199999899</v>
      </c>
      <c r="Q897" s="36">
        <v>31208.059209999901</v>
      </c>
      <c r="R897" s="37">
        <v>0</v>
      </c>
      <c r="S897" s="36">
        <v>31208.059209999901</v>
      </c>
      <c r="T897" s="36">
        <f t="shared" si="65"/>
        <v>24873.862685576274</v>
      </c>
      <c r="U897" s="36">
        <f t="shared" si="68"/>
        <v>9185.4460244121656</v>
      </c>
      <c r="V897" s="36">
        <f t="shared" si="66"/>
        <v>455.20794457263861</v>
      </c>
      <c r="W897" s="36">
        <f t="shared" si="67"/>
        <v>156040.29604999951</v>
      </c>
      <c r="X897" s="36">
        <f t="shared" si="69"/>
        <v>190554.81270456058</v>
      </c>
      <c r="Y897" t="s">
        <v>2640</v>
      </c>
    </row>
    <row r="898" spans="1:25" ht="14.4" x14ac:dyDescent="0.3">
      <c r="A898">
        <v>2019</v>
      </c>
      <c r="B898">
        <v>5441884</v>
      </c>
      <c r="C898" t="s">
        <v>715</v>
      </c>
      <c r="D898" t="s">
        <v>613</v>
      </c>
      <c r="E898" t="s">
        <v>265</v>
      </c>
      <c r="F898">
        <v>46.817</v>
      </c>
      <c r="G898" t="s">
        <v>608</v>
      </c>
      <c r="H898" t="s">
        <v>73</v>
      </c>
      <c r="I898">
        <v>12101</v>
      </c>
      <c r="J898">
        <v>140132</v>
      </c>
      <c r="K898">
        <v>1</v>
      </c>
      <c r="L898">
        <v>1</v>
      </c>
      <c r="M898">
        <v>1</v>
      </c>
      <c r="N898" s="36">
        <v>1.98915402</v>
      </c>
      <c r="O898" s="36">
        <v>26.444047559999898</v>
      </c>
      <c r="P898" s="36">
        <v>3.2762536799999902</v>
      </c>
      <c r="Q898" s="36">
        <v>31475.4371399999</v>
      </c>
      <c r="R898" s="37">
        <v>0</v>
      </c>
      <c r="S898" s="36">
        <v>31475.4371399999</v>
      </c>
      <c r="T898" s="36">
        <f t="shared" si="65"/>
        <v>25086.971801757601</v>
      </c>
      <c r="U898" s="36">
        <f t="shared" si="68"/>
        <v>9264.1431816947661</v>
      </c>
      <c r="V898" s="36">
        <f t="shared" si="66"/>
        <v>459.10798068575866</v>
      </c>
      <c r="W898" s="36">
        <f t="shared" si="67"/>
        <v>157377.18569999951</v>
      </c>
      <c r="X898" s="36">
        <f t="shared" si="69"/>
        <v>192187.40866413765</v>
      </c>
      <c r="Y898" t="s">
        <v>2640</v>
      </c>
    </row>
    <row r="899" spans="1:25" ht="14.4" x14ac:dyDescent="0.3">
      <c r="A899">
        <v>2019</v>
      </c>
      <c r="B899">
        <v>5441884</v>
      </c>
      <c r="C899" t="s">
        <v>715</v>
      </c>
      <c r="D899" t="s">
        <v>717</v>
      </c>
      <c r="E899" t="s">
        <v>265</v>
      </c>
      <c r="F899">
        <v>130.369</v>
      </c>
      <c r="G899" t="s">
        <v>608</v>
      </c>
      <c r="H899" t="s">
        <v>73</v>
      </c>
      <c r="I899">
        <v>12101</v>
      </c>
      <c r="J899">
        <v>140132</v>
      </c>
      <c r="K899">
        <v>1</v>
      </c>
      <c r="L899">
        <v>1</v>
      </c>
      <c r="M899">
        <v>1</v>
      </c>
      <c r="N899" s="36">
        <v>7.0591542900000004</v>
      </c>
      <c r="O899" s="36">
        <v>93.845227620000003</v>
      </c>
      <c r="P899" s="36">
        <v>11.626842359999999</v>
      </c>
      <c r="Q899" s="36">
        <v>111700.73553000001</v>
      </c>
      <c r="R899" s="37">
        <v>0</v>
      </c>
      <c r="S899" s="36">
        <v>111700.73553000001</v>
      </c>
      <c r="T899" s="36">
        <f t="shared" ref="T899:T941" si="70">0.1*$K899*$J899*$T$1*$N899</f>
        <v>89029.206806965216</v>
      </c>
      <c r="U899" s="36">
        <f t="shared" si="68"/>
        <v>32876.798592114603</v>
      </c>
      <c r="V899" s="36">
        <f t="shared" ref="V899:V941" si="71">0.1*$M899*$J899*$V$1*$P899</f>
        <v>1629.29267359152</v>
      </c>
      <c r="W899" s="36">
        <f t="shared" ref="W899:W941" si="72">+S899*$W$1</f>
        <v>558503.67764999997</v>
      </c>
      <c r="X899" s="36">
        <f t="shared" si="69"/>
        <v>682038.97572267125</v>
      </c>
      <c r="Y899" t="s">
        <v>2640</v>
      </c>
    </row>
    <row r="900" spans="1:25" ht="14.4" x14ac:dyDescent="0.3">
      <c r="A900">
        <v>2019</v>
      </c>
      <c r="B900">
        <v>5441884</v>
      </c>
      <c r="C900" t="s">
        <v>715</v>
      </c>
      <c r="D900" t="s">
        <v>716</v>
      </c>
      <c r="E900" t="s">
        <v>265</v>
      </c>
      <c r="F900">
        <v>67.024000000000001</v>
      </c>
      <c r="G900" t="s">
        <v>608</v>
      </c>
      <c r="H900" t="s">
        <v>73</v>
      </c>
      <c r="I900">
        <v>12101</v>
      </c>
      <c r="J900">
        <v>140132</v>
      </c>
      <c r="K900">
        <v>1</v>
      </c>
      <c r="L900">
        <v>1</v>
      </c>
      <c r="M900">
        <v>1</v>
      </c>
      <c r="N900" s="36">
        <v>2.4348374100000001</v>
      </c>
      <c r="O900" s="36">
        <v>32.369014980000003</v>
      </c>
      <c r="P900" s="36">
        <v>4.0103204400000001</v>
      </c>
      <c r="Q900" s="36">
        <v>38527.721369999999</v>
      </c>
      <c r="R900" s="37">
        <v>0</v>
      </c>
      <c r="S900" s="36">
        <v>38527.721369999999</v>
      </c>
      <c r="T900" s="36">
        <f t="shared" si="70"/>
        <v>30707.877234430805</v>
      </c>
      <c r="U900" s="36">
        <f t="shared" ref="U900:U941" si="73">0.1*$L900*$J900*$U$1*$O900</f>
        <v>11339.837017943402</v>
      </c>
      <c r="V900" s="36">
        <f t="shared" si="71"/>
        <v>561.97422389808003</v>
      </c>
      <c r="W900" s="36">
        <f t="shared" si="72"/>
        <v>192638.60684999998</v>
      </c>
      <c r="X900" s="36">
        <f t="shared" ref="X900:X941" si="74">SUM(T900:W900)</f>
        <v>235248.29532627226</v>
      </c>
      <c r="Y900" t="s">
        <v>2640</v>
      </c>
    </row>
    <row r="901" spans="1:25" ht="14.4" x14ac:dyDescent="0.3">
      <c r="A901">
        <v>2019</v>
      </c>
      <c r="B901">
        <v>5441910</v>
      </c>
      <c r="C901" t="s">
        <v>616</v>
      </c>
      <c r="D901" t="s">
        <v>617</v>
      </c>
      <c r="E901" t="s">
        <v>258</v>
      </c>
      <c r="F901">
        <v>10.795</v>
      </c>
      <c r="G901" t="s">
        <v>283</v>
      </c>
      <c r="H901" t="s">
        <v>284</v>
      </c>
      <c r="I901">
        <v>8102</v>
      </c>
      <c r="J901">
        <v>124753</v>
      </c>
      <c r="K901">
        <v>1.2</v>
      </c>
      <c r="L901">
        <v>1</v>
      </c>
      <c r="M901">
        <v>1</v>
      </c>
      <c r="N901" s="36">
        <v>0</v>
      </c>
      <c r="O901" s="36">
        <v>0</v>
      </c>
      <c r="P901" s="36">
        <v>0</v>
      </c>
      <c r="Q901" s="36">
        <v>0</v>
      </c>
      <c r="R901" s="37">
        <v>0</v>
      </c>
      <c r="S901" s="36">
        <v>0</v>
      </c>
      <c r="T901" s="36">
        <f t="shared" si="70"/>
        <v>0</v>
      </c>
      <c r="U901" s="36">
        <f t="shared" si="73"/>
        <v>0</v>
      </c>
      <c r="V901" s="36">
        <f t="shared" si="71"/>
        <v>0</v>
      </c>
      <c r="W901" s="36">
        <f t="shared" si="72"/>
        <v>0</v>
      </c>
      <c r="X901" s="36">
        <f t="shared" si="74"/>
        <v>0</v>
      </c>
      <c r="Y901" t="s">
        <v>2633</v>
      </c>
    </row>
    <row r="902" spans="1:25" ht="14.4" x14ac:dyDescent="0.3">
      <c r="A902">
        <v>2019</v>
      </c>
      <c r="B902">
        <v>5441910</v>
      </c>
      <c r="C902" t="s">
        <v>616</v>
      </c>
      <c r="D902" t="s">
        <v>618</v>
      </c>
      <c r="E902" t="s">
        <v>258</v>
      </c>
      <c r="F902">
        <v>10.795</v>
      </c>
      <c r="G902" t="s">
        <v>283</v>
      </c>
      <c r="H902" t="s">
        <v>284</v>
      </c>
      <c r="I902">
        <v>8102</v>
      </c>
      <c r="J902">
        <v>124753</v>
      </c>
      <c r="K902">
        <v>1.2</v>
      </c>
      <c r="L902">
        <v>1</v>
      </c>
      <c r="M902">
        <v>1</v>
      </c>
      <c r="N902" s="36">
        <v>1.0310364999999999</v>
      </c>
      <c r="O902" s="36">
        <v>4.1094514000000002</v>
      </c>
      <c r="P902" s="36">
        <v>13.157214</v>
      </c>
      <c r="Q902" s="36">
        <v>2142.2361000000001</v>
      </c>
      <c r="R902" s="37">
        <v>0</v>
      </c>
      <c r="S902" s="36">
        <v>2142.2361000000001</v>
      </c>
      <c r="T902" s="36">
        <f t="shared" si="70"/>
        <v>13891.488820325998</v>
      </c>
      <c r="U902" s="36">
        <f t="shared" si="73"/>
        <v>1281.6659762605002</v>
      </c>
      <c r="V902" s="36">
        <f t="shared" si="71"/>
        <v>1641.4019181420001</v>
      </c>
      <c r="W902" s="36">
        <f t="shared" si="72"/>
        <v>10711.1805</v>
      </c>
      <c r="X902" s="36">
        <f t="shared" si="74"/>
        <v>27525.737214728499</v>
      </c>
      <c r="Y902" t="s">
        <v>2633</v>
      </c>
    </row>
    <row r="903" spans="1:25" ht="14.4" x14ac:dyDescent="0.3">
      <c r="A903">
        <v>2019</v>
      </c>
      <c r="B903">
        <v>5441910</v>
      </c>
      <c r="C903" t="s">
        <v>616</v>
      </c>
      <c r="D903" t="s">
        <v>621</v>
      </c>
      <c r="E903" t="s">
        <v>258</v>
      </c>
      <c r="F903">
        <v>16.122</v>
      </c>
      <c r="G903" t="s">
        <v>283</v>
      </c>
      <c r="H903" t="s">
        <v>284</v>
      </c>
      <c r="I903">
        <v>8102</v>
      </c>
      <c r="J903">
        <v>124753</v>
      </c>
      <c r="K903">
        <v>1.2</v>
      </c>
      <c r="L903">
        <v>1</v>
      </c>
      <c r="M903">
        <v>1</v>
      </c>
      <c r="N903" s="36">
        <v>1.789692E-2</v>
      </c>
      <c r="O903" s="36">
        <v>0.11896188000000001</v>
      </c>
      <c r="P903" s="36">
        <v>4.9128799999999903E-2</v>
      </c>
      <c r="Q903" s="36">
        <v>2359.9369999999999</v>
      </c>
      <c r="R903" s="37">
        <v>0</v>
      </c>
      <c r="S903" s="36">
        <v>2359.9369999999999</v>
      </c>
      <c r="T903" s="36">
        <f t="shared" si="70"/>
        <v>241.13100176207999</v>
      </c>
      <c r="U903" s="36">
        <f t="shared" si="73"/>
        <v>37.102128539100008</v>
      </c>
      <c r="V903" s="36">
        <f t="shared" si="71"/>
        <v>6.1289651863999888</v>
      </c>
      <c r="W903" s="36">
        <f t="shared" si="72"/>
        <v>11799.684999999999</v>
      </c>
      <c r="X903" s="36">
        <f t="shared" si="74"/>
        <v>12084.04709548758</v>
      </c>
      <c r="Y903" t="s">
        <v>2633</v>
      </c>
    </row>
    <row r="904" spans="1:25" ht="14.4" x14ac:dyDescent="0.3">
      <c r="A904">
        <v>2019</v>
      </c>
      <c r="B904">
        <v>5441910</v>
      </c>
      <c r="C904" t="s">
        <v>616</v>
      </c>
      <c r="D904" t="s">
        <v>620</v>
      </c>
      <c r="E904" t="s">
        <v>258</v>
      </c>
      <c r="F904">
        <v>20.100000000000001</v>
      </c>
      <c r="G904" t="s">
        <v>283</v>
      </c>
      <c r="H904" t="s">
        <v>284</v>
      </c>
      <c r="I904">
        <v>8102</v>
      </c>
      <c r="J904">
        <v>124753</v>
      </c>
      <c r="K904">
        <v>1.2</v>
      </c>
      <c r="L904">
        <v>1</v>
      </c>
      <c r="M904">
        <v>1</v>
      </c>
      <c r="N904" s="36">
        <v>1.4641301</v>
      </c>
      <c r="O904" s="36">
        <v>7.4722299999999997</v>
      </c>
      <c r="P904" s="36">
        <v>16.729932399999999</v>
      </c>
      <c r="Q904" s="36">
        <v>5458.8485000000001</v>
      </c>
      <c r="R904" s="37">
        <v>0</v>
      </c>
      <c r="S904" s="36">
        <v>5458.8485000000001</v>
      </c>
      <c r="T904" s="36">
        <f t="shared" si="70"/>
        <v>19726.699215452398</v>
      </c>
      <c r="U904" s="36">
        <f t="shared" si="73"/>
        <v>2330.4577729750004</v>
      </c>
      <c r="V904" s="36">
        <f t="shared" si="71"/>
        <v>2087.1092566972002</v>
      </c>
      <c r="W904" s="36">
        <f t="shared" si="72"/>
        <v>27294.2425</v>
      </c>
      <c r="X904" s="36">
        <f t="shared" si="74"/>
        <v>51438.5087451246</v>
      </c>
      <c r="Y904" t="s">
        <v>2633</v>
      </c>
    </row>
    <row r="905" spans="1:25" ht="14.4" x14ac:dyDescent="0.3">
      <c r="A905">
        <v>2019</v>
      </c>
      <c r="B905">
        <v>5441910</v>
      </c>
      <c r="C905" t="s">
        <v>616</v>
      </c>
      <c r="D905" t="s">
        <v>619</v>
      </c>
      <c r="E905" t="s">
        <v>258</v>
      </c>
      <c r="F905">
        <v>19.864000000000001</v>
      </c>
      <c r="G905" t="s">
        <v>283</v>
      </c>
      <c r="H905" t="s">
        <v>284</v>
      </c>
      <c r="I905">
        <v>8102</v>
      </c>
      <c r="J905">
        <v>124753</v>
      </c>
      <c r="K905">
        <v>1.2</v>
      </c>
      <c r="L905">
        <v>1</v>
      </c>
      <c r="M905">
        <v>1</v>
      </c>
      <c r="N905" s="36">
        <v>8.2699643999999906E-2</v>
      </c>
      <c r="O905" s="36">
        <v>0.20790141600000001</v>
      </c>
      <c r="P905" s="36">
        <v>1.5874021599999999</v>
      </c>
      <c r="Q905" s="36">
        <v>2492.4708999999998</v>
      </c>
      <c r="R905" s="37">
        <v>0</v>
      </c>
      <c r="S905" s="36">
        <v>2492.4708999999998</v>
      </c>
      <c r="T905" s="36">
        <f t="shared" si="70"/>
        <v>1114.2390982966547</v>
      </c>
      <c r="U905" s="36">
        <f t="shared" si="73"/>
        <v>64.840813375620016</v>
      </c>
      <c r="V905" s="36">
        <f t="shared" si="71"/>
        <v>198.03318166648</v>
      </c>
      <c r="W905" s="36">
        <f t="shared" si="72"/>
        <v>12462.354499999999</v>
      </c>
      <c r="X905" s="36">
        <f t="shared" si="74"/>
        <v>13839.467593338753</v>
      </c>
      <c r="Y905" t="s">
        <v>2633</v>
      </c>
    </row>
    <row r="906" spans="1:25" ht="14.4" x14ac:dyDescent="0.3">
      <c r="A906">
        <v>2019</v>
      </c>
      <c r="B906">
        <v>5441910</v>
      </c>
      <c r="C906" t="s">
        <v>616</v>
      </c>
      <c r="D906" t="s">
        <v>776</v>
      </c>
      <c r="E906" t="s">
        <v>265</v>
      </c>
      <c r="F906">
        <v>8.3179999999999996</v>
      </c>
      <c r="G906" t="s">
        <v>283</v>
      </c>
      <c r="H906" t="s">
        <v>284</v>
      </c>
      <c r="I906">
        <v>8102</v>
      </c>
      <c r="J906">
        <v>124753</v>
      </c>
      <c r="K906">
        <v>1.2</v>
      </c>
      <c r="L906">
        <v>1</v>
      </c>
      <c r="M906">
        <v>1</v>
      </c>
      <c r="N906" s="36">
        <v>0.55160480000000001</v>
      </c>
      <c r="O906" s="36">
        <v>2.5569576000000001</v>
      </c>
      <c r="P906" s="36">
        <v>6.6111871999999998</v>
      </c>
      <c r="Q906" s="36">
        <v>1675.3504</v>
      </c>
      <c r="R906" s="37">
        <v>0</v>
      </c>
      <c r="S906" s="36">
        <v>1675.3504</v>
      </c>
      <c r="T906" s="36">
        <f t="shared" si="70"/>
        <v>7431.9501903551991</v>
      </c>
      <c r="U906" s="36">
        <f t="shared" si="73"/>
        <v>797.47032868200017</v>
      </c>
      <c r="V906" s="36">
        <f t="shared" si="71"/>
        <v>824.76543676160009</v>
      </c>
      <c r="W906" s="36">
        <f t="shared" si="72"/>
        <v>8376.7520000000004</v>
      </c>
      <c r="X906" s="36">
        <f t="shared" si="74"/>
        <v>17430.9379557988</v>
      </c>
      <c r="Y906" t="s">
        <v>2633</v>
      </c>
    </row>
    <row r="907" spans="1:25" ht="14.4" x14ac:dyDescent="0.3">
      <c r="A907">
        <v>2019</v>
      </c>
      <c r="B907">
        <v>5441910</v>
      </c>
      <c r="C907" t="s">
        <v>616</v>
      </c>
      <c r="D907" t="s">
        <v>777</v>
      </c>
      <c r="E907" t="s">
        <v>258</v>
      </c>
      <c r="F907">
        <v>17.048999999999999</v>
      </c>
      <c r="G907" t="s">
        <v>283</v>
      </c>
      <c r="H907" t="s">
        <v>284</v>
      </c>
      <c r="I907">
        <v>8102</v>
      </c>
      <c r="J907">
        <v>124753</v>
      </c>
      <c r="K907">
        <v>1.2</v>
      </c>
      <c r="L907">
        <v>1</v>
      </c>
      <c r="M907">
        <v>1</v>
      </c>
      <c r="N907" s="36">
        <v>0</v>
      </c>
      <c r="O907" s="36">
        <v>0</v>
      </c>
      <c r="P907" s="36">
        <v>0</v>
      </c>
      <c r="Q907" s="36">
        <v>0</v>
      </c>
      <c r="R907" s="37">
        <v>0</v>
      </c>
      <c r="S907" s="36">
        <v>0</v>
      </c>
      <c r="T907" s="36">
        <f t="shared" si="70"/>
        <v>0</v>
      </c>
      <c r="U907" s="36">
        <f t="shared" si="73"/>
        <v>0</v>
      </c>
      <c r="V907" s="36">
        <f t="shared" si="71"/>
        <v>0</v>
      </c>
      <c r="W907" s="36">
        <f t="shared" si="72"/>
        <v>0</v>
      </c>
      <c r="X907" s="36">
        <f t="shared" si="74"/>
        <v>0</v>
      </c>
      <c r="Y907" t="s">
        <v>2633</v>
      </c>
    </row>
    <row r="908" spans="1:25" ht="14.4" x14ac:dyDescent="0.3">
      <c r="A908">
        <v>2019</v>
      </c>
      <c r="B908">
        <v>5441923</v>
      </c>
      <c r="C908" t="s">
        <v>778</v>
      </c>
      <c r="D908" t="s">
        <v>623</v>
      </c>
      <c r="E908" t="s">
        <v>321</v>
      </c>
      <c r="F908">
        <v>312.40600000000001</v>
      </c>
      <c r="G908" t="s">
        <v>241</v>
      </c>
      <c r="H908" t="s">
        <v>284</v>
      </c>
      <c r="I908">
        <v>8102</v>
      </c>
      <c r="J908">
        <v>124753</v>
      </c>
      <c r="K908">
        <v>1.2</v>
      </c>
      <c r="L908">
        <v>1</v>
      </c>
      <c r="M908">
        <v>1</v>
      </c>
      <c r="N908" s="36">
        <v>11.8399519920349</v>
      </c>
      <c r="O908" s="36">
        <v>741.99211120605401</v>
      </c>
      <c r="P908" s="36">
        <v>723.64717102050702</v>
      </c>
      <c r="Q908" s="36">
        <v>500352.8125</v>
      </c>
      <c r="R908" s="37">
        <v>0</v>
      </c>
      <c r="S908" s="36">
        <v>500352.8125</v>
      </c>
      <c r="T908" s="36">
        <f t="shared" si="70"/>
        <v>159523.5093331316</v>
      </c>
      <c r="U908" s="36">
        <f t="shared" si="73"/>
        <v>231414.35462322217</v>
      </c>
      <c r="V908" s="36">
        <f t="shared" si="71"/>
        <v>90277.155526321323</v>
      </c>
      <c r="W908" s="36">
        <f t="shared" si="72"/>
        <v>2501764.0625</v>
      </c>
      <c r="X908" s="36">
        <f t="shared" si="74"/>
        <v>2982979.081982675</v>
      </c>
      <c r="Y908" t="s">
        <v>2633</v>
      </c>
    </row>
    <row r="909" spans="1:25" ht="14.4" x14ac:dyDescent="0.3">
      <c r="A909">
        <v>2019</v>
      </c>
      <c r="B909">
        <v>5441923</v>
      </c>
      <c r="C909" t="s">
        <v>778</v>
      </c>
      <c r="D909" t="s">
        <v>624</v>
      </c>
      <c r="E909" t="s">
        <v>321</v>
      </c>
      <c r="F909">
        <v>744.88300000000004</v>
      </c>
      <c r="G909" t="s">
        <v>241</v>
      </c>
      <c r="H909" t="s">
        <v>284</v>
      </c>
      <c r="I909">
        <v>8102</v>
      </c>
      <c r="J909">
        <v>124753</v>
      </c>
      <c r="K909">
        <v>1.2</v>
      </c>
      <c r="L909">
        <v>1</v>
      </c>
      <c r="M909">
        <v>1</v>
      </c>
      <c r="N909" s="36">
        <v>111.01613998413001</v>
      </c>
      <c r="O909" s="36">
        <v>2723.7713623046802</v>
      </c>
      <c r="P909" s="36">
        <v>2089.4875793456999</v>
      </c>
      <c r="Q909" s="36">
        <v>1951532.3125</v>
      </c>
      <c r="R909" s="37">
        <v>0</v>
      </c>
      <c r="S909" s="36">
        <v>1951532.3125</v>
      </c>
      <c r="T909" s="36">
        <f t="shared" si="70"/>
        <v>1495756.4232355382</v>
      </c>
      <c r="U909" s="36">
        <f t="shared" si="73"/>
        <v>849496.62190398958</v>
      </c>
      <c r="V909" s="36">
        <f t="shared" si="71"/>
        <v>260669.84398611414</v>
      </c>
      <c r="W909" s="36">
        <f t="shared" si="72"/>
        <v>9757661.5625</v>
      </c>
      <c r="X909" s="36">
        <f t="shared" si="74"/>
        <v>12363584.451625641</v>
      </c>
      <c r="Y909" t="s">
        <v>2633</v>
      </c>
    </row>
    <row r="910" spans="1:25" ht="14.4" x14ac:dyDescent="0.3">
      <c r="A910">
        <v>2019</v>
      </c>
      <c r="B910">
        <v>5442119</v>
      </c>
      <c r="C910" t="s">
        <v>710</v>
      </c>
      <c r="D910" t="s">
        <v>626</v>
      </c>
      <c r="E910" t="s">
        <v>258</v>
      </c>
      <c r="F910">
        <v>121.315</v>
      </c>
      <c r="G910" t="s">
        <v>241</v>
      </c>
      <c r="H910" t="s">
        <v>517</v>
      </c>
      <c r="I910">
        <v>3202</v>
      </c>
      <c r="J910">
        <v>14408</v>
      </c>
      <c r="K910">
        <v>1.2</v>
      </c>
      <c r="L910">
        <v>1</v>
      </c>
      <c r="M910">
        <v>1.2</v>
      </c>
      <c r="N910" s="36">
        <v>1.5447384677827299E-2</v>
      </c>
      <c r="O910" s="36">
        <v>1.51721874438226</v>
      </c>
      <c r="P910" s="36">
        <v>1.9671773916343201E-3</v>
      </c>
      <c r="Q910" s="36">
        <v>228.07085776329001</v>
      </c>
      <c r="R910" s="37">
        <v>0</v>
      </c>
      <c r="S910" s="36">
        <v>228.07085776329001</v>
      </c>
      <c r="T910" s="36">
        <f t="shared" si="70"/>
        <v>24.037119191318659</v>
      </c>
      <c r="U910" s="36">
        <f t="shared" si="73"/>
        <v>54.65021917264901</v>
      </c>
      <c r="V910" s="36">
        <f t="shared" si="71"/>
        <v>3.4011710230400741E-2</v>
      </c>
      <c r="W910" s="36">
        <f t="shared" si="72"/>
        <v>1140.35428881645</v>
      </c>
      <c r="X910" s="36">
        <f t="shared" si="74"/>
        <v>1219.075638890648</v>
      </c>
      <c r="Y910" t="s">
        <v>2637</v>
      </c>
    </row>
    <row r="911" spans="1:25" ht="14.4" x14ac:dyDescent="0.3">
      <c r="A911">
        <v>2019</v>
      </c>
      <c r="B911">
        <v>5442119</v>
      </c>
      <c r="C911" t="s">
        <v>710</v>
      </c>
      <c r="D911" t="s">
        <v>627</v>
      </c>
      <c r="E911" t="s">
        <v>258</v>
      </c>
      <c r="F911">
        <v>140.26599999999999</v>
      </c>
      <c r="G911" t="s">
        <v>241</v>
      </c>
      <c r="H911" t="s">
        <v>517</v>
      </c>
      <c r="I911">
        <v>3202</v>
      </c>
      <c r="J911">
        <v>14408</v>
      </c>
      <c r="K911">
        <v>1.2</v>
      </c>
      <c r="L911">
        <v>1</v>
      </c>
      <c r="M911">
        <v>1.2</v>
      </c>
      <c r="N911" s="36">
        <v>3.8699286917108097E-2</v>
      </c>
      <c r="O911" s="36">
        <v>3.8009852934628698</v>
      </c>
      <c r="P911" s="36">
        <v>4.9282363925158201E-3</v>
      </c>
      <c r="Q911" s="36">
        <v>571.37048697471596</v>
      </c>
      <c r="R911" s="37">
        <v>0</v>
      </c>
      <c r="S911" s="36">
        <v>571.37048697471596</v>
      </c>
      <c r="T911" s="36">
        <f t="shared" si="70"/>
        <v>60.218567197382896</v>
      </c>
      <c r="U911" s="36">
        <f t="shared" si="73"/>
        <v>136.9114902705326</v>
      </c>
      <c r="V911" s="36">
        <f t="shared" si="71"/>
        <v>8.520723593204152E-2</v>
      </c>
      <c r="W911" s="36">
        <f t="shared" si="72"/>
        <v>2856.85243487358</v>
      </c>
      <c r="X911" s="36">
        <f t="shared" si="74"/>
        <v>3054.0676995774274</v>
      </c>
      <c r="Y911" t="s">
        <v>2637</v>
      </c>
    </row>
    <row r="912" spans="1:25" ht="14.4" x14ac:dyDescent="0.3">
      <c r="A912">
        <v>2019</v>
      </c>
      <c r="B912">
        <v>5443291</v>
      </c>
      <c r="C912" t="s">
        <v>628</v>
      </c>
      <c r="D912" t="s">
        <v>633</v>
      </c>
      <c r="E912" t="s">
        <v>258</v>
      </c>
      <c r="F912">
        <v>5.2539999999999996</v>
      </c>
      <c r="G912" t="s">
        <v>283</v>
      </c>
      <c r="H912" t="s">
        <v>56</v>
      </c>
      <c r="I912">
        <v>1101</v>
      </c>
      <c r="J912">
        <v>216514</v>
      </c>
      <c r="K912">
        <v>1</v>
      </c>
      <c r="L912">
        <v>1</v>
      </c>
      <c r="M912">
        <v>1</v>
      </c>
      <c r="N912" s="36">
        <v>0.86878732999999997</v>
      </c>
      <c r="O912" s="36">
        <v>3.2447526799999999</v>
      </c>
      <c r="P912" s="36">
        <v>11.347034519999999</v>
      </c>
      <c r="Q912" s="36">
        <v>1483.1783700000001</v>
      </c>
      <c r="R912" s="37">
        <v>0</v>
      </c>
      <c r="S912" s="36">
        <v>1483.1783700000001</v>
      </c>
      <c r="T912" s="36">
        <f t="shared" si="70"/>
        <v>16929.4157970858</v>
      </c>
      <c r="U912" s="36">
        <f t="shared" si="73"/>
        <v>1756.3359543938002</v>
      </c>
      <c r="V912" s="36">
        <f t="shared" si="71"/>
        <v>2456.7918320632798</v>
      </c>
      <c r="W912" s="36">
        <f t="shared" si="72"/>
        <v>7415.89185</v>
      </c>
      <c r="X912" s="36">
        <f t="shared" si="74"/>
        <v>28558.43543354288</v>
      </c>
      <c r="Y912" t="s">
        <v>2635</v>
      </c>
    </row>
    <row r="913" spans="1:25" ht="14.4" x14ac:dyDescent="0.3">
      <c r="A913">
        <v>2019</v>
      </c>
      <c r="B913">
        <v>5443291</v>
      </c>
      <c r="C913" t="s">
        <v>628</v>
      </c>
      <c r="D913" t="s">
        <v>634</v>
      </c>
      <c r="E913" t="s">
        <v>258</v>
      </c>
      <c r="F913">
        <v>5.2539999999999996</v>
      </c>
      <c r="G913" t="s">
        <v>283</v>
      </c>
      <c r="H913" t="s">
        <v>56</v>
      </c>
      <c r="I913">
        <v>1101</v>
      </c>
      <c r="J913">
        <v>216514</v>
      </c>
      <c r="K913">
        <v>1</v>
      </c>
      <c r="L913">
        <v>1</v>
      </c>
      <c r="M913">
        <v>1</v>
      </c>
      <c r="N913" s="36">
        <v>0.44496859</v>
      </c>
      <c r="O913" s="36">
        <v>1.66187164</v>
      </c>
      <c r="P913" s="36">
        <v>5.81163396</v>
      </c>
      <c r="Q913" s="36">
        <v>759.64250999999899</v>
      </c>
      <c r="R913" s="37">
        <v>0</v>
      </c>
      <c r="S913" s="36">
        <v>759.64250999999899</v>
      </c>
      <c r="T913" s="36">
        <f t="shared" si="70"/>
        <v>8670.7736365734017</v>
      </c>
      <c r="U913" s="36">
        <f t="shared" si="73"/>
        <v>899.54619065740007</v>
      </c>
      <c r="V913" s="36">
        <f t="shared" si="71"/>
        <v>1258.30011521544</v>
      </c>
      <c r="W913" s="36">
        <f t="shared" si="72"/>
        <v>3798.2125499999947</v>
      </c>
      <c r="X913" s="36">
        <f t="shared" si="74"/>
        <v>14626.832492446236</v>
      </c>
      <c r="Y913" t="s">
        <v>2635</v>
      </c>
    </row>
    <row r="914" spans="1:25" ht="14.4" x14ac:dyDescent="0.3">
      <c r="A914">
        <v>2019</v>
      </c>
      <c r="B914">
        <v>5443291</v>
      </c>
      <c r="C914" t="s">
        <v>628</v>
      </c>
      <c r="D914" t="s">
        <v>629</v>
      </c>
      <c r="E914" t="s">
        <v>258</v>
      </c>
      <c r="F914">
        <v>25.048999999999999</v>
      </c>
      <c r="G914" t="s">
        <v>283</v>
      </c>
      <c r="H914" t="s">
        <v>56</v>
      </c>
      <c r="I914">
        <v>1101</v>
      </c>
      <c r="J914">
        <v>216514</v>
      </c>
      <c r="K914">
        <v>1</v>
      </c>
      <c r="L914">
        <v>1</v>
      </c>
      <c r="M914">
        <v>1</v>
      </c>
      <c r="N914" s="36">
        <v>5.2854714999999999</v>
      </c>
      <c r="O914" s="36">
        <v>19.740214000000002</v>
      </c>
      <c r="P914" s="36">
        <v>69.032346000000004</v>
      </c>
      <c r="Q914" s="36">
        <v>9023.2634999999991</v>
      </c>
      <c r="R914" s="37">
        <v>0</v>
      </c>
      <c r="S914" s="36">
        <v>9023.2634999999991</v>
      </c>
      <c r="T914" s="36">
        <f t="shared" si="70"/>
        <v>102994.07187159001</v>
      </c>
      <c r="U914" s="36">
        <f t="shared" si="73"/>
        <v>10685.081734990003</v>
      </c>
      <c r="V914" s="36">
        <f t="shared" si="71"/>
        <v>14946.469361844001</v>
      </c>
      <c r="W914" s="36">
        <f t="shared" si="72"/>
        <v>45116.317499999997</v>
      </c>
      <c r="X914" s="36">
        <f t="shared" si="74"/>
        <v>173741.94046842403</v>
      </c>
      <c r="Y914" t="s">
        <v>2635</v>
      </c>
    </row>
    <row r="915" spans="1:25" ht="14.4" x14ac:dyDescent="0.3">
      <c r="A915">
        <v>2019</v>
      </c>
      <c r="B915">
        <v>5443291</v>
      </c>
      <c r="C915" t="s">
        <v>628</v>
      </c>
      <c r="D915" t="s">
        <v>630</v>
      </c>
      <c r="E915" t="s">
        <v>258</v>
      </c>
      <c r="F915">
        <v>25.048999999999999</v>
      </c>
      <c r="G915" t="s">
        <v>283</v>
      </c>
      <c r="H915" t="s">
        <v>56</v>
      </c>
      <c r="I915">
        <v>1101</v>
      </c>
      <c r="J915">
        <v>216514</v>
      </c>
      <c r="K915">
        <v>1</v>
      </c>
      <c r="L915">
        <v>1</v>
      </c>
      <c r="M915">
        <v>1</v>
      </c>
      <c r="N915" s="36">
        <v>3.31448286</v>
      </c>
      <c r="O915" s="36">
        <v>12.37895256</v>
      </c>
      <c r="P915" s="36">
        <v>43.28970984</v>
      </c>
      <c r="Q915" s="36">
        <v>5658.4265400000004</v>
      </c>
      <c r="R915" s="37">
        <v>0</v>
      </c>
      <c r="S915" s="36">
        <v>5658.4265400000004</v>
      </c>
      <c r="T915" s="36">
        <f t="shared" si="70"/>
        <v>64586.874775503609</v>
      </c>
      <c r="U915" s="36">
        <f t="shared" si="73"/>
        <v>6700.5413364396009</v>
      </c>
      <c r="V915" s="36">
        <f t="shared" si="71"/>
        <v>9372.8282362977607</v>
      </c>
      <c r="W915" s="36">
        <f t="shared" si="72"/>
        <v>28292.132700000002</v>
      </c>
      <c r="X915" s="36">
        <f t="shared" si="74"/>
        <v>108952.37704824097</v>
      </c>
      <c r="Y915" t="s">
        <v>2635</v>
      </c>
    </row>
    <row r="916" spans="1:25" ht="14.4" x14ac:dyDescent="0.3">
      <c r="A916">
        <v>2019</v>
      </c>
      <c r="B916">
        <v>5443291</v>
      </c>
      <c r="C916" t="s">
        <v>628</v>
      </c>
      <c r="D916" t="s">
        <v>631</v>
      </c>
      <c r="E916" t="s">
        <v>258</v>
      </c>
      <c r="F916">
        <v>19.428000000000001</v>
      </c>
      <c r="G916" t="s">
        <v>283</v>
      </c>
      <c r="H916" t="s">
        <v>56</v>
      </c>
      <c r="I916">
        <v>1101</v>
      </c>
      <c r="J916">
        <v>216514</v>
      </c>
      <c r="K916">
        <v>1</v>
      </c>
      <c r="L916">
        <v>1</v>
      </c>
      <c r="M916">
        <v>1</v>
      </c>
      <c r="N916" s="36">
        <v>0.20747305999999999</v>
      </c>
      <c r="O916" s="36">
        <v>0.77487176000000002</v>
      </c>
      <c r="P916" s="36">
        <v>2.70975864</v>
      </c>
      <c r="Q916" s="36">
        <v>354.19434000000001</v>
      </c>
      <c r="R916" s="37">
        <v>0</v>
      </c>
      <c r="S916" s="36">
        <v>354.19434000000001</v>
      </c>
      <c r="T916" s="36">
        <f t="shared" si="70"/>
        <v>4042.8739901556</v>
      </c>
      <c r="U916" s="36">
        <f t="shared" si="73"/>
        <v>419.42646061160008</v>
      </c>
      <c r="V916" s="36">
        <f t="shared" si="71"/>
        <v>586.70068218096003</v>
      </c>
      <c r="W916" s="36">
        <f t="shared" si="72"/>
        <v>1770.9717000000001</v>
      </c>
      <c r="X916" s="36">
        <f t="shared" si="74"/>
        <v>6819.9728329481604</v>
      </c>
      <c r="Y916" t="s">
        <v>2635</v>
      </c>
    </row>
    <row r="917" spans="1:25" ht="14.4" x14ac:dyDescent="0.3">
      <c r="A917">
        <v>2019</v>
      </c>
      <c r="B917">
        <v>5443291</v>
      </c>
      <c r="C917" t="s">
        <v>628</v>
      </c>
      <c r="D917" t="s">
        <v>632</v>
      </c>
      <c r="E917" t="s">
        <v>258</v>
      </c>
      <c r="F917">
        <v>20.161000000000001</v>
      </c>
      <c r="G917" t="s">
        <v>283</v>
      </c>
      <c r="H917" t="s">
        <v>56</v>
      </c>
      <c r="I917">
        <v>1101</v>
      </c>
      <c r="J917">
        <v>216514</v>
      </c>
      <c r="K917">
        <v>1</v>
      </c>
      <c r="L917">
        <v>1</v>
      </c>
      <c r="M917">
        <v>1</v>
      </c>
      <c r="N917" s="36">
        <v>1.5193737300000001</v>
      </c>
      <c r="O917" s="36">
        <v>5.6745670800000001</v>
      </c>
      <c r="P917" s="36">
        <v>19.844196119999999</v>
      </c>
      <c r="Q917" s="36">
        <v>2593.8479699999998</v>
      </c>
      <c r="R917" s="37">
        <v>0</v>
      </c>
      <c r="S917" s="36">
        <v>2593.8479699999998</v>
      </c>
      <c r="T917" s="36">
        <f t="shared" si="70"/>
        <v>29606.911539949804</v>
      </c>
      <c r="U917" s="36">
        <f t="shared" si="73"/>
        <v>3071.5580418978006</v>
      </c>
      <c r="V917" s="36">
        <f t="shared" si="71"/>
        <v>4296.5462787256802</v>
      </c>
      <c r="W917" s="36">
        <f t="shared" si="72"/>
        <v>12969.239849999998</v>
      </c>
      <c r="X917" s="36">
        <f t="shared" si="74"/>
        <v>49944.255710573285</v>
      </c>
      <c r="Y917" t="s">
        <v>2635</v>
      </c>
    </row>
    <row r="918" spans="1:25" ht="14.4" x14ac:dyDescent="0.3">
      <c r="A918">
        <v>2019</v>
      </c>
      <c r="B918">
        <v>5452085</v>
      </c>
      <c r="C918" t="s">
        <v>702</v>
      </c>
      <c r="D918" t="s">
        <v>636</v>
      </c>
      <c r="E918" t="s">
        <v>321</v>
      </c>
      <c r="F918">
        <v>926.85299999999995</v>
      </c>
      <c r="G918" t="s">
        <v>241</v>
      </c>
      <c r="H918" t="s">
        <v>284</v>
      </c>
      <c r="I918">
        <v>8102</v>
      </c>
      <c r="J918">
        <v>124753</v>
      </c>
      <c r="K918">
        <v>1.2</v>
      </c>
      <c r="L918">
        <v>1</v>
      </c>
      <c r="M918">
        <v>1</v>
      </c>
      <c r="N918" s="36">
        <v>65.136027336120605</v>
      </c>
      <c r="O918" s="36">
        <v>2405.861328125</v>
      </c>
      <c r="P918" s="36">
        <v>1463.37135314941</v>
      </c>
      <c r="Q918" s="36">
        <v>1877589.953125</v>
      </c>
      <c r="R918" s="37">
        <v>0</v>
      </c>
      <c r="S918" s="36">
        <v>1877589.953125</v>
      </c>
      <c r="T918" s="36">
        <f t="shared" si="70"/>
        <v>877598.80037240975</v>
      </c>
      <c r="U918" s="36">
        <f t="shared" si="73"/>
        <v>750346.04566894541</v>
      </c>
      <c r="V918" s="36">
        <f t="shared" si="71"/>
        <v>182559.96641944835</v>
      </c>
      <c r="W918" s="36">
        <f t="shared" si="72"/>
        <v>9387949.765625</v>
      </c>
      <c r="X918" s="36">
        <f t="shared" si="74"/>
        <v>11198454.578085804</v>
      </c>
      <c r="Y918" t="s">
        <v>2633</v>
      </c>
    </row>
    <row r="919" spans="1:25" ht="14.4" x14ac:dyDescent="0.3">
      <c r="A919">
        <v>2019</v>
      </c>
      <c r="B919">
        <v>5452085</v>
      </c>
      <c r="C919" t="s">
        <v>702</v>
      </c>
      <c r="D919" t="s">
        <v>637</v>
      </c>
      <c r="E919" t="s">
        <v>258</v>
      </c>
      <c r="F919">
        <v>12.683999999999999</v>
      </c>
      <c r="G919" t="s">
        <v>241</v>
      </c>
      <c r="H919" t="s">
        <v>284</v>
      </c>
      <c r="I919">
        <v>8102</v>
      </c>
      <c r="J919">
        <v>124753</v>
      </c>
      <c r="K919">
        <v>1.2</v>
      </c>
      <c r="L919">
        <v>1</v>
      </c>
      <c r="M919">
        <v>1</v>
      </c>
      <c r="N919" s="36">
        <v>9.1785000000000005E-2</v>
      </c>
      <c r="O919" s="36">
        <v>0.89569500000000002</v>
      </c>
      <c r="P919" s="36">
        <v>1.3292999999999999</v>
      </c>
      <c r="Q919" s="36">
        <v>987.48</v>
      </c>
      <c r="R919" s="37">
        <v>0</v>
      </c>
      <c r="S919" s="36">
        <v>987.48</v>
      </c>
      <c r="T919" s="36">
        <f t="shared" si="70"/>
        <v>1236.6490433399999</v>
      </c>
      <c r="U919" s="36">
        <f t="shared" si="73"/>
        <v>279.35159583750004</v>
      </c>
      <c r="V919" s="36">
        <f t="shared" si="71"/>
        <v>165.83416290000002</v>
      </c>
      <c r="W919" s="36">
        <f t="shared" si="72"/>
        <v>4937.3999999999996</v>
      </c>
      <c r="X919" s="36">
        <f t="shared" si="74"/>
        <v>6619.2348020774998</v>
      </c>
      <c r="Y919" t="s">
        <v>2633</v>
      </c>
    </row>
    <row r="920" spans="1:25" ht="14.4" x14ac:dyDescent="0.3">
      <c r="A920">
        <v>2019</v>
      </c>
      <c r="B920">
        <v>5452212</v>
      </c>
      <c r="C920" t="s">
        <v>638</v>
      </c>
      <c r="D920" t="s">
        <v>639</v>
      </c>
      <c r="E920" t="s">
        <v>316</v>
      </c>
      <c r="F920">
        <v>223.19800000000001</v>
      </c>
      <c r="G920" t="s">
        <v>241</v>
      </c>
      <c r="H920" t="s">
        <v>380</v>
      </c>
      <c r="I920">
        <v>8112</v>
      </c>
      <c r="J920">
        <v>96894</v>
      </c>
      <c r="K920">
        <v>1.2</v>
      </c>
      <c r="L920">
        <v>1</v>
      </c>
      <c r="M920">
        <v>1</v>
      </c>
      <c r="N920" s="36">
        <v>37.683783903358602</v>
      </c>
      <c r="O920" s="36">
        <v>483.115158394216</v>
      </c>
      <c r="P920" s="36">
        <v>592.67590309665297</v>
      </c>
      <c r="Q920" s="36">
        <v>599366.42370665097</v>
      </c>
      <c r="R920" s="37">
        <v>0</v>
      </c>
      <c r="S920" s="36">
        <v>599366.42370665097</v>
      </c>
      <c r="T920" s="36">
        <f t="shared" si="70"/>
        <v>394343.91621345904</v>
      </c>
      <c r="U920" s="36">
        <f t="shared" si="73"/>
        <v>117027.40039362291</v>
      </c>
      <c r="V920" s="36">
        <f t="shared" si="71"/>
        <v>57426.738954647095</v>
      </c>
      <c r="W920" s="36">
        <f t="shared" si="72"/>
        <v>2996832.1185332546</v>
      </c>
      <c r="X920" s="36">
        <f t="shared" si="74"/>
        <v>3565630.1740949834</v>
      </c>
      <c r="Y920" t="s">
        <v>2633</v>
      </c>
    </row>
    <row r="921" spans="1:25" ht="14.4" x14ac:dyDescent="0.3">
      <c r="A921">
        <v>2019</v>
      </c>
      <c r="B921">
        <v>5452233</v>
      </c>
      <c r="C921" t="s">
        <v>640</v>
      </c>
      <c r="D921" t="s">
        <v>641</v>
      </c>
      <c r="E921" t="s">
        <v>321</v>
      </c>
      <c r="F921">
        <v>654.904</v>
      </c>
      <c r="G921" t="s">
        <v>241</v>
      </c>
      <c r="H921" t="s">
        <v>435</v>
      </c>
      <c r="I921">
        <v>2102</v>
      </c>
      <c r="J921">
        <v>14143</v>
      </c>
      <c r="K921">
        <v>1</v>
      </c>
      <c r="L921">
        <v>1</v>
      </c>
      <c r="M921">
        <v>1</v>
      </c>
      <c r="N921" s="36">
        <v>182.04379081726</v>
      </c>
      <c r="O921" s="36">
        <v>1365.0142059326099</v>
      </c>
      <c r="P921" s="36">
        <v>1463.13647460937</v>
      </c>
      <c r="Q921" s="36">
        <v>2635892.6875</v>
      </c>
      <c r="R921" s="37">
        <v>0</v>
      </c>
      <c r="S921" s="36">
        <v>2635892.6875</v>
      </c>
      <c r="T921" s="36">
        <f t="shared" si="70"/>
        <v>231718.08001756575</v>
      </c>
      <c r="U921" s="36">
        <f t="shared" si="73"/>
        <v>48263.489786262267</v>
      </c>
      <c r="V921" s="36">
        <f t="shared" si="71"/>
        <v>20693.139160400322</v>
      </c>
      <c r="W921" s="36">
        <f t="shared" si="72"/>
        <v>13179463.4375</v>
      </c>
      <c r="X921" s="36">
        <f t="shared" si="74"/>
        <v>13480138.146464229</v>
      </c>
      <c r="Y921" t="s">
        <v>58</v>
      </c>
    </row>
    <row r="922" spans="1:25" ht="14.4" x14ac:dyDescent="0.3">
      <c r="A922">
        <v>2019</v>
      </c>
      <c r="B922">
        <v>5452233</v>
      </c>
      <c r="C922" t="s">
        <v>640</v>
      </c>
      <c r="D922" t="s">
        <v>642</v>
      </c>
      <c r="E922" t="s">
        <v>321</v>
      </c>
      <c r="F922">
        <v>654.904</v>
      </c>
      <c r="G922" t="s">
        <v>241</v>
      </c>
      <c r="H922" t="s">
        <v>435</v>
      </c>
      <c r="I922">
        <v>2102</v>
      </c>
      <c r="J922">
        <v>14143</v>
      </c>
      <c r="K922">
        <v>1</v>
      </c>
      <c r="L922">
        <v>1</v>
      </c>
      <c r="M922">
        <v>1</v>
      </c>
      <c r="N922" s="36">
        <v>0</v>
      </c>
      <c r="O922" s="36">
        <v>0</v>
      </c>
      <c r="P922" s="36">
        <v>0</v>
      </c>
      <c r="Q922" s="36">
        <v>0</v>
      </c>
      <c r="R922" s="37">
        <v>0</v>
      </c>
      <c r="S922" s="36">
        <v>0</v>
      </c>
      <c r="T922" s="36">
        <f t="shared" si="70"/>
        <v>0</v>
      </c>
      <c r="U922" s="36">
        <f t="shared" si="73"/>
        <v>0</v>
      </c>
      <c r="V922" s="36">
        <f t="shared" si="71"/>
        <v>0</v>
      </c>
      <c r="W922" s="36">
        <f t="shared" si="72"/>
        <v>0</v>
      </c>
      <c r="X922" s="36">
        <f t="shared" si="74"/>
        <v>0</v>
      </c>
      <c r="Y922" t="s">
        <v>58</v>
      </c>
    </row>
    <row r="923" spans="1:25" ht="14.4" x14ac:dyDescent="0.3">
      <c r="A923">
        <v>2019</v>
      </c>
      <c r="B923">
        <v>5452292</v>
      </c>
      <c r="C923" t="s">
        <v>733</v>
      </c>
      <c r="D923" t="s">
        <v>644</v>
      </c>
      <c r="E923" t="s">
        <v>321</v>
      </c>
      <c r="F923">
        <v>738.76300000000003</v>
      </c>
      <c r="G923" t="s">
        <v>241</v>
      </c>
      <c r="H923" t="s">
        <v>435</v>
      </c>
      <c r="I923">
        <v>2102</v>
      </c>
      <c r="J923">
        <v>14143</v>
      </c>
      <c r="K923">
        <v>1</v>
      </c>
      <c r="L923">
        <v>1</v>
      </c>
      <c r="M923">
        <v>1</v>
      </c>
      <c r="N923" s="36">
        <v>323.37863922119101</v>
      </c>
      <c r="O923" s="36">
        <v>4043.6852416992101</v>
      </c>
      <c r="P923" s="36">
        <v>4509.830078125</v>
      </c>
      <c r="Q923" s="36">
        <v>3266240.1875</v>
      </c>
      <c r="R923" s="37">
        <v>0</v>
      </c>
      <c r="S923" s="36">
        <v>3266240.1875</v>
      </c>
      <c r="T923" s="36">
        <f t="shared" si="70"/>
        <v>411618.96850547742</v>
      </c>
      <c r="U923" s="36">
        <f t="shared" si="73"/>
        <v>142974.60093337984</v>
      </c>
      <c r="V923" s="36">
        <f t="shared" si="71"/>
        <v>63782.526794921883</v>
      </c>
      <c r="W923" s="36">
        <f t="shared" si="72"/>
        <v>16331200.9375</v>
      </c>
      <c r="X923" s="36">
        <f t="shared" si="74"/>
        <v>16949577.033733778</v>
      </c>
      <c r="Y923" t="s">
        <v>58</v>
      </c>
    </row>
    <row r="924" spans="1:25" ht="14.4" x14ac:dyDescent="0.3">
      <c r="A924">
        <v>2019</v>
      </c>
      <c r="B924">
        <v>5452292</v>
      </c>
      <c r="C924" t="s">
        <v>733</v>
      </c>
      <c r="D924" t="s">
        <v>645</v>
      </c>
      <c r="E924" t="s">
        <v>321</v>
      </c>
      <c r="F924">
        <v>738.76300000000003</v>
      </c>
      <c r="G924" t="s">
        <v>241</v>
      </c>
      <c r="H924" t="s">
        <v>435</v>
      </c>
      <c r="I924">
        <v>2102</v>
      </c>
      <c r="J924">
        <v>14143</v>
      </c>
      <c r="K924">
        <v>1</v>
      </c>
      <c r="L924">
        <v>1</v>
      </c>
      <c r="M924">
        <v>1</v>
      </c>
      <c r="N924" s="36">
        <v>0</v>
      </c>
      <c r="O924" s="36">
        <v>0</v>
      </c>
      <c r="P924" s="36">
        <v>0</v>
      </c>
      <c r="Q924" s="36">
        <v>0</v>
      </c>
      <c r="R924" s="37">
        <v>0</v>
      </c>
      <c r="S924" s="36">
        <v>0</v>
      </c>
      <c r="T924" s="36">
        <f t="shared" si="70"/>
        <v>0</v>
      </c>
      <c r="U924" s="36">
        <f t="shared" si="73"/>
        <v>0</v>
      </c>
      <c r="V924" s="36">
        <f t="shared" si="71"/>
        <v>0</v>
      </c>
      <c r="W924" s="36">
        <f t="shared" si="72"/>
        <v>0</v>
      </c>
      <c r="X924" s="36">
        <f t="shared" si="74"/>
        <v>0</v>
      </c>
      <c r="Y924" t="s">
        <v>58</v>
      </c>
    </row>
    <row r="925" spans="1:25" ht="14.4" x14ac:dyDescent="0.3">
      <c r="A925">
        <v>2019</v>
      </c>
      <c r="B925">
        <v>5452311</v>
      </c>
      <c r="C925" t="s">
        <v>714</v>
      </c>
      <c r="D925" t="s">
        <v>649</v>
      </c>
      <c r="E925" t="s">
        <v>265</v>
      </c>
      <c r="F925">
        <v>39.156999999999996</v>
      </c>
      <c r="G925" t="s">
        <v>270</v>
      </c>
      <c r="H925" t="s">
        <v>648</v>
      </c>
      <c r="I925">
        <v>13401</v>
      </c>
      <c r="J925">
        <v>329121</v>
      </c>
      <c r="K925">
        <v>1.2</v>
      </c>
      <c r="L925">
        <v>1.1000000000000001</v>
      </c>
      <c r="M925">
        <v>1</v>
      </c>
      <c r="N925" s="36">
        <v>5.0160222719999897E-2</v>
      </c>
      <c r="O925" s="36">
        <v>3.1964155772249998</v>
      </c>
      <c r="P925" s="36">
        <v>3.1188635749999999E-2</v>
      </c>
      <c r="Q925" s="36">
        <v>3963.6293023755002</v>
      </c>
      <c r="R925" s="37">
        <v>0</v>
      </c>
      <c r="S925" s="36">
        <v>3963.6293023755002</v>
      </c>
      <c r="T925" s="36">
        <f t="shared" si="70"/>
        <v>1782.9485274775413</v>
      </c>
      <c r="U925" s="36">
        <f t="shared" si="73"/>
        <v>2893.0206007776405</v>
      </c>
      <c r="V925" s="36">
        <f t="shared" si="71"/>
        <v>10.26483498667575</v>
      </c>
      <c r="W925" s="36">
        <f t="shared" si="72"/>
        <v>19818.146511877501</v>
      </c>
      <c r="X925" s="36">
        <f t="shared" si="74"/>
        <v>24504.38047511936</v>
      </c>
      <c r="Y925" t="s">
        <v>2634</v>
      </c>
    </row>
    <row r="926" spans="1:25" ht="14.4" x14ac:dyDescent="0.3">
      <c r="A926">
        <v>2019</v>
      </c>
      <c r="B926">
        <v>5452311</v>
      </c>
      <c r="C926" t="s">
        <v>714</v>
      </c>
      <c r="D926" t="s">
        <v>647</v>
      </c>
      <c r="E926" t="s">
        <v>265</v>
      </c>
      <c r="F926">
        <v>44.93</v>
      </c>
      <c r="G926" t="s">
        <v>270</v>
      </c>
      <c r="H926" t="s">
        <v>648</v>
      </c>
      <c r="I926">
        <v>13401</v>
      </c>
      <c r="J926">
        <v>329121</v>
      </c>
      <c r="K926">
        <v>1.2</v>
      </c>
      <c r="L926">
        <v>1.1000000000000001</v>
      </c>
      <c r="M926">
        <v>1</v>
      </c>
      <c r="N926" s="36">
        <v>0.20987755453250001</v>
      </c>
      <c r="O926" s="36">
        <v>9.6897897180000001</v>
      </c>
      <c r="P926" s="36">
        <v>8.3344553949999997E-2</v>
      </c>
      <c r="Q926" s="36">
        <v>19080.163829080499</v>
      </c>
      <c r="R926" s="37">
        <v>0</v>
      </c>
      <c r="S926" s="36">
        <v>19080.163829080499</v>
      </c>
      <c r="T926" s="36">
        <f t="shared" si="70"/>
        <v>7460.1119475314208</v>
      </c>
      <c r="U926" s="36">
        <f t="shared" si="73"/>
        <v>8770.0615248891663</v>
      </c>
      <c r="V926" s="36">
        <f t="shared" si="71"/>
        <v>27.430442940577947</v>
      </c>
      <c r="W926" s="36">
        <f t="shared" si="72"/>
        <v>95400.819145402493</v>
      </c>
      <c r="X926" s="36">
        <f t="shared" si="74"/>
        <v>111658.42306076366</v>
      </c>
      <c r="Y926" t="s">
        <v>2634</v>
      </c>
    </row>
    <row r="927" spans="1:25" ht="14.4" x14ac:dyDescent="0.3">
      <c r="A927">
        <v>2019</v>
      </c>
      <c r="B927">
        <v>5453654</v>
      </c>
      <c r="C927" t="s">
        <v>656</v>
      </c>
      <c r="D927" t="s">
        <v>657</v>
      </c>
      <c r="E927" t="s">
        <v>265</v>
      </c>
      <c r="F927">
        <v>168.88399999999999</v>
      </c>
      <c r="G927" t="s">
        <v>241</v>
      </c>
      <c r="H927" t="s">
        <v>326</v>
      </c>
      <c r="I927">
        <v>5103</v>
      </c>
      <c r="J927">
        <v>45121</v>
      </c>
      <c r="K927">
        <v>1.2</v>
      </c>
      <c r="L927">
        <v>1</v>
      </c>
      <c r="M927">
        <v>1</v>
      </c>
      <c r="N927" s="36">
        <v>1.68566438136622</v>
      </c>
      <c r="O927" s="36">
        <v>14.675429038703401</v>
      </c>
      <c r="P927" s="36">
        <v>0.486052173422649</v>
      </c>
      <c r="Q927" s="36">
        <v>48434.697601318301</v>
      </c>
      <c r="R927" s="37">
        <v>0</v>
      </c>
      <c r="S927" s="36">
        <v>48434.697601318301</v>
      </c>
      <c r="T927" s="36">
        <f t="shared" si="70"/>
        <v>8214.3571555755225</v>
      </c>
      <c r="U927" s="36">
        <f t="shared" si="73"/>
        <v>1655.4250841383405</v>
      </c>
      <c r="V927" s="36">
        <f t="shared" si="71"/>
        <v>21.931160117003348</v>
      </c>
      <c r="W927" s="36">
        <f t="shared" si="72"/>
        <v>242173.48800659151</v>
      </c>
      <c r="X927" s="36">
        <f t="shared" si="74"/>
        <v>252065.20140642236</v>
      </c>
      <c r="Y927" t="s">
        <v>61</v>
      </c>
    </row>
    <row r="928" spans="1:25" ht="14.4" x14ac:dyDescent="0.3">
      <c r="A928">
        <v>2019</v>
      </c>
      <c r="B928">
        <v>5453674</v>
      </c>
      <c r="C928" t="s">
        <v>732</v>
      </c>
      <c r="D928" t="s">
        <v>659</v>
      </c>
      <c r="E928" t="s">
        <v>258</v>
      </c>
      <c r="F928">
        <v>17.533999999999999</v>
      </c>
      <c r="G928" t="s">
        <v>283</v>
      </c>
      <c r="H928" t="s">
        <v>660</v>
      </c>
      <c r="I928">
        <v>8110</v>
      </c>
      <c r="J928">
        <v>158203</v>
      </c>
      <c r="K928">
        <v>1.2</v>
      </c>
      <c r="L928">
        <v>1</v>
      </c>
      <c r="M928">
        <v>1</v>
      </c>
      <c r="N928" s="36">
        <v>0</v>
      </c>
      <c r="O928" s="36">
        <v>0</v>
      </c>
      <c r="P928" s="36">
        <v>0</v>
      </c>
      <c r="Q928" s="36">
        <v>0</v>
      </c>
      <c r="R928" s="37">
        <v>0</v>
      </c>
      <c r="S928" s="36">
        <v>0</v>
      </c>
      <c r="T928" s="36">
        <f t="shared" si="70"/>
        <v>0</v>
      </c>
      <c r="U928" s="36">
        <f t="shared" si="73"/>
        <v>0</v>
      </c>
      <c r="V928" s="36">
        <f t="shared" si="71"/>
        <v>0</v>
      </c>
      <c r="W928" s="36">
        <f t="shared" si="72"/>
        <v>0</v>
      </c>
      <c r="X928" s="36">
        <f t="shared" si="74"/>
        <v>0</v>
      </c>
      <c r="Y928" t="s">
        <v>2633</v>
      </c>
    </row>
    <row r="929" spans="1:25" ht="14.4" x14ac:dyDescent="0.3">
      <c r="A929">
        <v>2019</v>
      </c>
      <c r="B929">
        <v>5453674</v>
      </c>
      <c r="C929" t="s">
        <v>732</v>
      </c>
      <c r="D929" t="s">
        <v>661</v>
      </c>
      <c r="E929" t="s">
        <v>258</v>
      </c>
      <c r="F929">
        <v>17.62</v>
      </c>
      <c r="G929" t="s">
        <v>283</v>
      </c>
      <c r="H929" t="s">
        <v>660</v>
      </c>
      <c r="I929">
        <v>8110</v>
      </c>
      <c r="J929">
        <v>158203</v>
      </c>
      <c r="K929">
        <v>1.2</v>
      </c>
      <c r="L929">
        <v>1</v>
      </c>
      <c r="M929">
        <v>1</v>
      </c>
      <c r="N929" s="36">
        <v>0</v>
      </c>
      <c r="O929" s="36">
        <v>0</v>
      </c>
      <c r="P929" s="36">
        <v>0</v>
      </c>
      <c r="Q929" s="36">
        <v>0</v>
      </c>
      <c r="R929" s="37">
        <v>0</v>
      </c>
      <c r="S929" s="36">
        <v>0</v>
      </c>
      <c r="T929" s="36">
        <f t="shared" si="70"/>
        <v>0</v>
      </c>
      <c r="U929" s="36">
        <f t="shared" si="73"/>
        <v>0</v>
      </c>
      <c r="V929" s="36">
        <f t="shared" si="71"/>
        <v>0</v>
      </c>
      <c r="W929" s="36">
        <f t="shared" si="72"/>
        <v>0</v>
      </c>
      <c r="X929" s="36">
        <f t="shared" si="74"/>
        <v>0</v>
      </c>
      <c r="Y929" t="s">
        <v>2633</v>
      </c>
    </row>
    <row r="930" spans="1:25" ht="14.4" x14ac:dyDescent="0.3">
      <c r="A930">
        <v>2019</v>
      </c>
      <c r="B930">
        <v>5453674</v>
      </c>
      <c r="C930" t="s">
        <v>732</v>
      </c>
      <c r="D930" t="s">
        <v>662</v>
      </c>
      <c r="E930" t="s">
        <v>258</v>
      </c>
      <c r="F930">
        <v>19.795000000000002</v>
      </c>
      <c r="G930" t="s">
        <v>283</v>
      </c>
      <c r="H930" t="s">
        <v>660</v>
      </c>
      <c r="I930">
        <v>8110</v>
      </c>
      <c r="J930">
        <v>158203</v>
      </c>
      <c r="K930">
        <v>1.2</v>
      </c>
      <c r="L930">
        <v>1</v>
      </c>
      <c r="M930">
        <v>1</v>
      </c>
      <c r="N930" s="36">
        <v>0</v>
      </c>
      <c r="O930" s="36">
        <v>0</v>
      </c>
      <c r="P930" s="36">
        <v>0</v>
      </c>
      <c r="Q930" s="36">
        <v>0</v>
      </c>
      <c r="R930" s="37">
        <v>0</v>
      </c>
      <c r="S930" s="36">
        <v>0</v>
      </c>
      <c r="T930" s="36">
        <f t="shared" si="70"/>
        <v>0</v>
      </c>
      <c r="U930" s="36">
        <f t="shared" si="73"/>
        <v>0</v>
      </c>
      <c r="V930" s="36">
        <f t="shared" si="71"/>
        <v>0</v>
      </c>
      <c r="W930" s="36">
        <f t="shared" si="72"/>
        <v>0</v>
      </c>
      <c r="X930" s="36">
        <f t="shared" si="74"/>
        <v>0</v>
      </c>
      <c r="Y930" t="s">
        <v>2633</v>
      </c>
    </row>
    <row r="931" spans="1:25" ht="14.4" x14ac:dyDescent="0.3">
      <c r="A931">
        <v>2019</v>
      </c>
      <c r="B931">
        <v>5453818</v>
      </c>
      <c r="C931" t="s">
        <v>663</v>
      </c>
      <c r="D931" t="s">
        <v>664</v>
      </c>
      <c r="E931" t="s">
        <v>265</v>
      </c>
      <c r="F931">
        <v>388.24200000000002</v>
      </c>
      <c r="G931" t="s">
        <v>241</v>
      </c>
      <c r="H931" t="s">
        <v>435</v>
      </c>
      <c r="I931">
        <v>2102</v>
      </c>
      <c r="J931">
        <v>14143</v>
      </c>
      <c r="K931">
        <v>1</v>
      </c>
      <c r="L931">
        <v>1</v>
      </c>
      <c r="M931">
        <v>1</v>
      </c>
      <c r="N931" s="36">
        <v>5.27557277679443</v>
      </c>
      <c r="O931" s="36">
        <v>52.4562120437622</v>
      </c>
      <c r="P931" s="36">
        <v>0.206455502659082</v>
      </c>
      <c r="Q931" s="36">
        <v>106138.54199218701</v>
      </c>
      <c r="R931" s="37">
        <v>0</v>
      </c>
      <c r="S931" s="36">
        <v>106138.54199218701</v>
      </c>
      <c r="T931" s="36">
        <f t="shared" si="70"/>
        <v>6715.1183203983264</v>
      </c>
      <c r="U931" s="36">
        <f t="shared" si="73"/>
        <v>1854.7205173373225</v>
      </c>
      <c r="V931" s="36">
        <f t="shared" si="71"/>
        <v>2.9199001741073971</v>
      </c>
      <c r="W931" s="36">
        <f t="shared" si="72"/>
        <v>530692.70996093506</v>
      </c>
      <c r="X931" s="36">
        <f t="shared" si="74"/>
        <v>539265.46869884478</v>
      </c>
      <c r="Y931" t="s">
        <v>58</v>
      </c>
    </row>
    <row r="932" spans="1:25" ht="14.4" x14ac:dyDescent="0.3">
      <c r="A932">
        <v>2019</v>
      </c>
      <c r="B932">
        <v>5453818</v>
      </c>
      <c r="C932" t="s">
        <v>663</v>
      </c>
      <c r="D932" t="s">
        <v>665</v>
      </c>
      <c r="E932" t="s">
        <v>265</v>
      </c>
      <c r="F932">
        <v>388.24200000000002</v>
      </c>
      <c r="G932" t="s">
        <v>241</v>
      </c>
      <c r="H932" t="s">
        <v>435</v>
      </c>
      <c r="I932">
        <v>2102</v>
      </c>
      <c r="J932">
        <v>14143</v>
      </c>
      <c r="K932">
        <v>1</v>
      </c>
      <c r="L932">
        <v>1</v>
      </c>
      <c r="M932">
        <v>1</v>
      </c>
      <c r="N932" s="36">
        <v>1.9938507676124499</v>
      </c>
      <c r="O932" s="36">
        <v>16.147265195846501</v>
      </c>
      <c r="P932" s="36">
        <v>0.24098515883088101</v>
      </c>
      <c r="Q932" s="36">
        <v>20585.620605468699</v>
      </c>
      <c r="R932" s="37">
        <v>0</v>
      </c>
      <c r="S932" s="36">
        <v>20585.620605468699</v>
      </c>
      <c r="T932" s="36">
        <f t="shared" si="70"/>
        <v>2537.9128265708596</v>
      </c>
      <c r="U932" s="36">
        <f t="shared" si="73"/>
        <v>570.92692916214276</v>
      </c>
      <c r="V932" s="36">
        <f t="shared" si="71"/>
        <v>3.4082531013451507</v>
      </c>
      <c r="W932" s="36">
        <f t="shared" si="72"/>
        <v>102928.10302734349</v>
      </c>
      <c r="X932" s="36">
        <f t="shared" si="74"/>
        <v>106040.35103617783</v>
      </c>
      <c r="Y932" t="s">
        <v>58</v>
      </c>
    </row>
    <row r="933" spans="1:25" ht="14.4" x14ac:dyDescent="0.3">
      <c r="A933">
        <v>2019</v>
      </c>
      <c r="B933">
        <v>5453818</v>
      </c>
      <c r="C933" t="s">
        <v>663</v>
      </c>
      <c r="D933" t="s">
        <v>666</v>
      </c>
      <c r="E933" t="s">
        <v>265</v>
      </c>
      <c r="F933">
        <v>378.48099999999999</v>
      </c>
      <c r="G933" t="s">
        <v>241</v>
      </c>
      <c r="H933" t="s">
        <v>435</v>
      </c>
      <c r="I933">
        <v>2102</v>
      </c>
      <c r="J933">
        <v>14143</v>
      </c>
      <c r="K933">
        <v>1</v>
      </c>
      <c r="L933">
        <v>1</v>
      </c>
      <c r="M933">
        <v>1</v>
      </c>
      <c r="N933" s="36">
        <v>0.20231895195320199</v>
      </c>
      <c r="O933" s="36">
        <v>10.7108300700783</v>
      </c>
      <c r="P933" s="36">
        <v>0.15895821573212701</v>
      </c>
      <c r="Q933" s="36">
        <v>13659.643859863199</v>
      </c>
      <c r="R933" s="37">
        <v>0</v>
      </c>
      <c r="S933" s="36">
        <v>13659.643859863199</v>
      </c>
      <c r="T933" s="36">
        <f t="shared" si="70"/>
        <v>257.52572437267224</v>
      </c>
      <c r="U933" s="36">
        <f t="shared" si="73"/>
        <v>378.7081742027936</v>
      </c>
      <c r="V933" s="36">
        <f t="shared" si="71"/>
        <v>2.2481460450994728</v>
      </c>
      <c r="W933" s="36">
        <f t="shared" si="72"/>
        <v>68298.219299315999</v>
      </c>
      <c r="X933" s="36">
        <f t="shared" si="74"/>
        <v>68936.701343936569</v>
      </c>
      <c r="Y933" t="s">
        <v>58</v>
      </c>
    </row>
    <row r="934" spans="1:25" ht="14.4" x14ac:dyDescent="0.3">
      <c r="A934">
        <v>2019</v>
      </c>
      <c r="B934">
        <v>5453818</v>
      </c>
      <c r="C934" t="s">
        <v>663</v>
      </c>
      <c r="D934" t="s">
        <v>667</v>
      </c>
      <c r="E934" t="s">
        <v>265</v>
      </c>
      <c r="F934">
        <v>379.56200000000001</v>
      </c>
      <c r="G934" t="s">
        <v>241</v>
      </c>
      <c r="H934" t="s">
        <v>435</v>
      </c>
      <c r="I934">
        <v>2102</v>
      </c>
      <c r="J934">
        <v>14143</v>
      </c>
      <c r="K934">
        <v>1</v>
      </c>
      <c r="L934">
        <v>1</v>
      </c>
      <c r="M934">
        <v>1</v>
      </c>
      <c r="N934" s="36">
        <v>0.98909418284893003</v>
      </c>
      <c r="O934" s="36">
        <v>23.905001997947601</v>
      </c>
      <c r="P934" s="36">
        <v>0.30387013219296899</v>
      </c>
      <c r="Q934" s="36">
        <v>35900.359375</v>
      </c>
      <c r="R934" s="37">
        <v>0</v>
      </c>
      <c r="S934" s="36">
        <v>35900.359375</v>
      </c>
      <c r="T934" s="36">
        <f t="shared" si="70"/>
        <v>1258.9883125229176</v>
      </c>
      <c r="U934" s="36">
        <f t="shared" si="73"/>
        <v>845.22110814243251</v>
      </c>
      <c r="V934" s="36">
        <f t="shared" si="71"/>
        <v>4.2976352796051609</v>
      </c>
      <c r="W934" s="36">
        <f t="shared" si="72"/>
        <v>179501.796875</v>
      </c>
      <c r="X934" s="36">
        <f t="shared" si="74"/>
        <v>181610.30393094497</v>
      </c>
      <c r="Y934" t="s">
        <v>58</v>
      </c>
    </row>
    <row r="935" spans="1:25" ht="14.4" x14ac:dyDescent="0.3">
      <c r="A935">
        <v>2019</v>
      </c>
      <c r="B935">
        <v>5462275</v>
      </c>
      <c r="C935" t="s">
        <v>680</v>
      </c>
      <c r="D935" t="s">
        <v>681</v>
      </c>
      <c r="E935" t="s">
        <v>265</v>
      </c>
      <c r="F935">
        <v>431.86700000000002</v>
      </c>
      <c r="G935" t="s">
        <v>241</v>
      </c>
      <c r="H935" t="s">
        <v>364</v>
      </c>
      <c r="I935">
        <v>5501</v>
      </c>
      <c r="J935">
        <v>96310</v>
      </c>
      <c r="K935">
        <v>1.2</v>
      </c>
      <c r="L935">
        <v>1</v>
      </c>
      <c r="M935">
        <v>1</v>
      </c>
      <c r="N935" s="36">
        <v>1.7786704674363101</v>
      </c>
      <c r="O935" s="36">
        <v>396.17870521545399</v>
      </c>
      <c r="P935" s="36">
        <v>12.7049921751022</v>
      </c>
      <c r="Q935" s="36">
        <v>474358.966796875</v>
      </c>
      <c r="R935" s="37">
        <v>0</v>
      </c>
      <c r="S935" s="36">
        <v>474358.966796875</v>
      </c>
      <c r="T935" s="36">
        <f t="shared" si="70"/>
        <v>18500.80529362943</v>
      </c>
      <c r="U935" s="36">
        <f t="shared" si="73"/>
        <v>95389.927748250935</v>
      </c>
      <c r="V935" s="36">
        <f t="shared" si="71"/>
        <v>1223.617796384093</v>
      </c>
      <c r="W935" s="36">
        <f t="shared" si="72"/>
        <v>2371794.833984375</v>
      </c>
      <c r="X935" s="36">
        <f t="shared" si="74"/>
        <v>2486909.1848226395</v>
      </c>
      <c r="Y935" t="s">
        <v>61</v>
      </c>
    </row>
    <row r="936" spans="1:25" ht="14.4" x14ac:dyDescent="0.3">
      <c r="A936">
        <v>2019</v>
      </c>
      <c r="B936">
        <v>5463833</v>
      </c>
      <c r="C936" t="s">
        <v>740</v>
      </c>
      <c r="D936" t="s">
        <v>683</v>
      </c>
      <c r="E936" t="s">
        <v>265</v>
      </c>
      <c r="F936">
        <v>388.78899999999999</v>
      </c>
      <c r="G936" t="s">
        <v>241</v>
      </c>
      <c r="H936" t="s">
        <v>435</v>
      </c>
      <c r="I936">
        <v>2102</v>
      </c>
      <c r="J936">
        <v>14143</v>
      </c>
      <c r="K936">
        <v>1</v>
      </c>
      <c r="L936">
        <v>1</v>
      </c>
      <c r="M936">
        <v>1</v>
      </c>
      <c r="N936" s="36">
        <v>21.566526174545199</v>
      </c>
      <c r="O936" s="36">
        <v>201.292030334472</v>
      </c>
      <c r="P936" s="36">
        <v>0.80671597644686699</v>
      </c>
      <c r="Q936" s="36">
        <v>327475.09375</v>
      </c>
      <c r="R936" s="37">
        <v>0</v>
      </c>
      <c r="S936" s="36">
        <v>327475.09375</v>
      </c>
      <c r="T936" s="36">
        <f t="shared" si="70"/>
        <v>27451.38417179335</v>
      </c>
      <c r="U936" s="36">
        <f t="shared" si="73"/>
        <v>7117.1829625510954</v>
      </c>
      <c r="V936" s="36">
        <f t="shared" si="71"/>
        <v>11.409384054888042</v>
      </c>
      <c r="W936" s="36">
        <f t="shared" si="72"/>
        <v>1637375.46875</v>
      </c>
      <c r="X936" s="36">
        <f t="shared" si="74"/>
        <v>1671955.4452683993</v>
      </c>
      <c r="Y936" t="s">
        <v>58</v>
      </c>
    </row>
    <row r="937" spans="1:25" ht="14.4" x14ac:dyDescent="0.3">
      <c r="A937">
        <v>2019</v>
      </c>
      <c r="B937">
        <v>5463833</v>
      </c>
      <c r="C937" t="s">
        <v>740</v>
      </c>
      <c r="D937" t="s">
        <v>684</v>
      </c>
      <c r="E937" t="s">
        <v>265</v>
      </c>
      <c r="F937">
        <v>388.78899999999999</v>
      </c>
      <c r="G937" t="s">
        <v>241</v>
      </c>
      <c r="H937" t="s">
        <v>435</v>
      </c>
      <c r="I937">
        <v>2102</v>
      </c>
      <c r="J937">
        <v>14143</v>
      </c>
      <c r="K937">
        <v>1</v>
      </c>
      <c r="L937">
        <v>1</v>
      </c>
      <c r="M937">
        <v>1</v>
      </c>
      <c r="N937" s="36">
        <v>11.9097418785095</v>
      </c>
      <c r="O937" s="36">
        <v>181.95068359375</v>
      </c>
      <c r="P937" s="36">
        <v>1.2527756690978999</v>
      </c>
      <c r="Q937" s="36">
        <v>321533.90625</v>
      </c>
      <c r="R937" s="37">
        <v>0</v>
      </c>
      <c r="S937" s="36">
        <v>321533.90625</v>
      </c>
      <c r="T937" s="36">
        <f t="shared" si="70"/>
        <v>15159.553144898389</v>
      </c>
      <c r="U937" s="36">
        <f t="shared" si="73"/>
        <v>6433.3212951660171</v>
      </c>
      <c r="V937" s="36">
        <f t="shared" si="71"/>
        <v>17.718006288051601</v>
      </c>
      <c r="W937" s="36">
        <f t="shared" si="72"/>
        <v>1607669.53125</v>
      </c>
      <c r="X937" s="36">
        <f t="shared" si="74"/>
        <v>1629280.1236963524</v>
      </c>
      <c r="Y937" t="s">
        <v>58</v>
      </c>
    </row>
    <row r="938" spans="1:25" ht="14.4" x14ac:dyDescent="0.3">
      <c r="A938">
        <v>2019</v>
      </c>
      <c r="B938">
        <v>5466834</v>
      </c>
      <c r="C938" t="s">
        <v>685</v>
      </c>
      <c r="D938" t="s">
        <v>686</v>
      </c>
      <c r="E938" t="s">
        <v>258</v>
      </c>
      <c r="F938">
        <v>144.28700000000001</v>
      </c>
      <c r="G938" t="s">
        <v>241</v>
      </c>
      <c r="H938" t="s">
        <v>517</v>
      </c>
      <c r="I938">
        <v>3202</v>
      </c>
      <c r="J938">
        <v>14408</v>
      </c>
      <c r="K938">
        <v>1.2</v>
      </c>
      <c r="L938">
        <v>1</v>
      </c>
      <c r="M938">
        <v>1.2</v>
      </c>
      <c r="N938" s="36">
        <v>1.41286141588352E-2</v>
      </c>
      <c r="O938" s="36">
        <v>1.5371925570070699</v>
      </c>
      <c r="P938" s="36">
        <v>8.4767089574597707E-3</v>
      </c>
      <c r="Q938" s="36">
        <v>228.88397693633999</v>
      </c>
      <c r="R938" s="37">
        <v>0</v>
      </c>
      <c r="S938" s="36">
        <v>228.88397693633999</v>
      </c>
      <c r="T938" s="36">
        <f t="shared" si="70"/>
        <v>21.985027862453737</v>
      </c>
      <c r="U938" s="36">
        <f t="shared" si="73"/>
        <v>55.369675903394665</v>
      </c>
      <c r="V938" s="36">
        <f t="shared" si="71"/>
        <v>0.14655890719089645</v>
      </c>
      <c r="W938" s="36">
        <f t="shared" si="72"/>
        <v>1144.4198846816998</v>
      </c>
      <c r="X938" s="36">
        <f t="shared" si="74"/>
        <v>1221.9211473547391</v>
      </c>
      <c r="Y938" t="s">
        <v>2637</v>
      </c>
    </row>
    <row r="939" spans="1:25" ht="14.4" x14ac:dyDescent="0.3">
      <c r="A939">
        <v>2019</v>
      </c>
      <c r="B939">
        <v>5467880</v>
      </c>
      <c r="C939" t="s">
        <v>706</v>
      </c>
      <c r="D939" t="s">
        <v>688</v>
      </c>
      <c r="E939" t="s">
        <v>258</v>
      </c>
      <c r="F939">
        <v>428.73</v>
      </c>
      <c r="G939" t="s">
        <v>241</v>
      </c>
      <c r="H939" t="s">
        <v>428</v>
      </c>
      <c r="I939">
        <v>8303</v>
      </c>
      <c r="J939">
        <v>30564</v>
      </c>
      <c r="K939">
        <v>1</v>
      </c>
      <c r="L939">
        <v>1</v>
      </c>
      <c r="M939">
        <v>1</v>
      </c>
      <c r="N939" s="36">
        <v>0</v>
      </c>
      <c r="O939" s="36">
        <v>0</v>
      </c>
      <c r="P939" s="36">
        <v>0</v>
      </c>
      <c r="Q939" s="36">
        <v>0</v>
      </c>
      <c r="R939" s="37">
        <v>0</v>
      </c>
      <c r="S939" s="36">
        <v>0</v>
      </c>
      <c r="T939" s="36">
        <f t="shared" si="70"/>
        <v>0</v>
      </c>
      <c r="U939" s="36">
        <f t="shared" si="73"/>
        <v>0</v>
      </c>
      <c r="V939" s="36">
        <f t="shared" si="71"/>
        <v>0</v>
      </c>
      <c r="W939" s="36">
        <f t="shared" si="72"/>
        <v>0</v>
      </c>
      <c r="X939" s="36">
        <f t="shared" si="74"/>
        <v>0</v>
      </c>
      <c r="Y939" t="s">
        <v>2633</v>
      </c>
    </row>
    <row r="940" spans="1:25" ht="14.4" x14ac:dyDescent="0.3">
      <c r="A940">
        <v>2019</v>
      </c>
      <c r="B940">
        <v>5473202</v>
      </c>
      <c r="C940" t="s">
        <v>689</v>
      </c>
      <c r="D940" t="s">
        <v>691</v>
      </c>
      <c r="E940" t="s">
        <v>265</v>
      </c>
      <c r="F940">
        <v>237.452</v>
      </c>
      <c r="G940" t="s">
        <v>241</v>
      </c>
      <c r="H940" t="s">
        <v>326</v>
      </c>
      <c r="I940">
        <v>5103</v>
      </c>
      <c r="J940">
        <v>45121</v>
      </c>
      <c r="K940">
        <v>1.2</v>
      </c>
      <c r="L940">
        <v>1</v>
      </c>
      <c r="M940">
        <v>1</v>
      </c>
      <c r="N940" s="36">
        <v>0.277729536</v>
      </c>
      <c r="O940" s="36">
        <v>6.9432384000000003</v>
      </c>
      <c r="P940" s="36">
        <v>2.1926016E-2</v>
      </c>
      <c r="Q940" s="36">
        <v>4688.4616988999996</v>
      </c>
      <c r="R940" s="37">
        <v>0</v>
      </c>
      <c r="S940" s="36">
        <v>4688.4616988999996</v>
      </c>
      <c r="T940" s="36">
        <f t="shared" si="70"/>
        <v>1353.3949145364479</v>
      </c>
      <c r="U940" s="36">
        <f t="shared" si="73"/>
        <v>783.21464961600009</v>
      </c>
      <c r="V940" s="36">
        <f t="shared" si="71"/>
        <v>0.98932376793600008</v>
      </c>
      <c r="W940" s="36">
        <f t="shared" si="72"/>
        <v>23442.308494499997</v>
      </c>
      <c r="X940" s="36">
        <f t="shared" si="74"/>
        <v>25579.907382420381</v>
      </c>
      <c r="Y940" t="s">
        <v>61</v>
      </c>
    </row>
    <row r="941" spans="1:25" ht="14.4" x14ac:dyDescent="0.3">
      <c r="A941">
        <v>2019</v>
      </c>
      <c r="B941">
        <v>5473202</v>
      </c>
      <c r="C941" t="s">
        <v>689</v>
      </c>
      <c r="D941" t="s">
        <v>690</v>
      </c>
      <c r="E941" t="s">
        <v>265</v>
      </c>
      <c r="F941">
        <v>414.27199999999999</v>
      </c>
      <c r="G941" t="s">
        <v>241</v>
      </c>
      <c r="H941" t="s">
        <v>326</v>
      </c>
      <c r="I941">
        <v>5103</v>
      </c>
      <c r="J941">
        <v>45121</v>
      </c>
      <c r="K941">
        <v>1.2</v>
      </c>
      <c r="L941">
        <v>1</v>
      </c>
      <c r="M941">
        <v>1</v>
      </c>
      <c r="N941" s="36">
        <v>1.1141625312000001</v>
      </c>
      <c r="O941" s="36">
        <v>16.714506979199999</v>
      </c>
      <c r="P941" s="36">
        <v>0.57415060799999995</v>
      </c>
      <c r="Q941" s="36">
        <v>21236.098193040001</v>
      </c>
      <c r="R941" s="37">
        <v>0</v>
      </c>
      <c r="S941" s="36">
        <v>21236.098193040001</v>
      </c>
      <c r="T941" s="36">
        <f t="shared" si="70"/>
        <v>5429.3897775897212</v>
      </c>
      <c r="U941" s="36">
        <f t="shared" si="73"/>
        <v>1885.438173521208</v>
      </c>
      <c r="V941" s="36">
        <f t="shared" si="71"/>
        <v>25.906249583567998</v>
      </c>
      <c r="W941" s="36">
        <f t="shared" si="72"/>
        <v>106180.49096520001</v>
      </c>
      <c r="X941" s="36">
        <f t="shared" si="74"/>
        <v>113521.2251658945</v>
      </c>
      <c r="Y941" t="s">
        <v>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ACA9-723B-4956-8FDD-43CCFA84ABAE}">
  <dimension ref="A1:C30"/>
  <sheetViews>
    <sheetView workbookViewId="0"/>
  </sheetViews>
  <sheetFormatPr baseColWidth="10" defaultRowHeight="14.4" x14ac:dyDescent="0.3"/>
  <cols>
    <col min="1" max="1" width="11.5546875" customWidth="1"/>
    <col min="2" max="2" width="18" customWidth="1"/>
  </cols>
  <sheetData>
    <row r="1" spans="1:3" x14ac:dyDescent="0.3">
      <c r="A1" s="44" t="s">
        <v>1451</v>
      </c>
      <c r="B1" s="44" t="s">
        <v>1453</v>
      </c>
      <c r="C1" s="44" t="s">
        <v>203</v>
      </c>
    </row>
    <row r="2" spans="1:3" x14ac:dyDescent="0.3">
      <c r="A2" s="42">
        <v>1070071302</v>
      </c>
      <c r="B2" s="42" t="s">
        <v>1454</v>
      </c>
      <c r="C2" s="42">
        <v>1990</v>
      </c>
    </row>
    <row r="3" spans="1:3" x14ac:dyDescent="0.3">
      <c r="A3" s="42">
        <v>162296796</v>
      </c>
      <c r="B3" s="42" t="s">
        <v>1454</v>
      </c>
      <c r="C3" s="42">
        <v>1995</v>
      </c>
    </row>
    <row r="4" spans="1:3" x14ac:dyDescent="0.3">
      <c r="A4" s="42">
        <v>129720967</v>
      </c>
      <c r="B4" s="42" t="s">
        <v>1454</v>
      </c>
      <c r="C4" s="42">
        <v>1992</v>
      </c>
    </row>
    <row r="5" spans="1:3" x14ac:dyDescent="0.3">
      <c r="A5" s="42">
        <v>1953765909</v>
      </c>
      <c r="B5" s="42" t="s">
        <v>1454</v>
      </c>
      <c r="C5" s="42">
        <v>1998</v>
      </c>
    </row>
    <row r="6" spans="1:3" x14ac:dyDescent="0.3">
      <c r="A6" s="42">
        <v>2435939793</v>
      </c>
      <c r="B6" s="42" t="s">
        <v>1454</v>
      </c>
      <c r="C6" s="42">
        <v>2004</v>
      </c>
    </row>
    <row r="7" spans="1:3" x14ac:dyDescent="0.3">
      <c r="A7" s="42">
        <v>1387836163</v>
      </c>
      <c r="B7" s="42" t="s">
        <v>1454</v>
      </c>
      <c r="C7" s="42">
        <v>1993</v>
      </c>
    </row>
    <row r="8" spans="1:3" x14ac:dyDescent="0.3">
      <c r="A8" s="42">
        <v>3603205773</v>
      </c>
      <c r="B8" s="42" t="s">
        <v>1454</v>
      </c>
      <c r="C8" s="42">
        <v>2013</v>
      </c>
    </row>
    <row r="9" spans="1:3" x14ac:dyDescent="0.3">
      <c r="A9" s="42">
        <v>1743286791</v>
      </c>
      <c r="B9" s="42" t="s">
        <v>1454</v>
      </c>
      <c r="C9" s="42">
        <v>1996</v>
      </c>
    </row>
    <row r="10" spans="1:3" x14ac:dyDescent="0.3">
      <c r="A10" s="42">
        <v>3814008729</v>
      </c>
      <c r="B10" s="42" t="s">
        <v>1454</v>
      </c>
      <c r="C10" s="42">
        <v>2016</v>
      </c>
    </row>
    <row r="11" spans="1:3" x14ac:dyDescent="0.3">
      <c r="A11" s="42">
        <v>3098864337</v>
      </c>
      <c r="B11" s="42" t="s">
        <v>1454</v>
      </c>
      <c r="C11" s="42">
        <v>2010</v>
      </c>
    </row>
    <row r="12" spans="1:3" x14ac:dyDescent="0.3">
      <c r="A12" s="42">
        <v>1155354921</v>
      </c>
      <c r="B12" s="42" t="s">
        <v>1454</v>
      </c>
      <c r="C12" s="42">
        <v>1991</v>
      </c>
    </row>
    <row r="13" spans="1:3" x14ac:dyDescent="0.3">
      <c r="A13" s="42">
        <v>2872886354</v>
      </c>
      <c r="B13" s="42" t="s">
        <v>1454</v>
      </c>
      <c r="C13" s="42">
        <v>2007</v>
      </c>
    </row>
    <row r="14" spans="1:3" x14ac:dyDescent="0.3">
      <c r="A14" s="42">
        <v>1945714515</v>
      </c>
      <c r="B14" s="42" t="s">
        <v>1454</v>
      </c>
      <c r="C14" s="42">
        <v>1999</v>
      </c>
    </row>
    <row r="15" spans="1:3" x14ac:dyDescent="0.3">
      <c r="A15" s="42">
        <v>1467055504</v>
      </c>
      <c r="B15" s="42" t="s">
        <v>1454</v>
      </c>
      <c r="C15" s="42">
        <v>1994</v>
      </c>
    </row>
    <row r="16" spans="1:3" x14ac:dyDescent="0.3">
      <c r="A16" s="42">
        <v>3862796894</v>
      </c>
      <c r="B16" s="42" t="s">
        <v>1454</v>
      </c>
      <c r="C16" s="42">
        <v>2017</v>
      </c>
    </row>
    <row r="17" spans="1:3" x14ac:dyDescent="0.3">
      <c r="A17" s="42">
        <v>2575831686</v>
      </c>
      <c r="B17" s="42" t="s">
        <v>1454</v>
      </c>
      <c r="C17" s="42">
        <v>2005</v>
      </c>
    </row>
    <row r="18" spans="1:3" x14ac:dyDescent="0.3">
      <c r="A18" s="42">
        <v>2974285755</v>
      </c>
      <c r="B18" s="42" t="s">
        <v>1454</v>
      </c>
      <c r="C18" s="42">
        <v>2008</v>
      </c>
    </row>
    <row r="19" spans="1:3" x14ac:dyDescent="0.3">
      <c r="A19" s="42">
        <v>2117052909</v>
      </c>
      <c r="B19" s="42" t="s">
        <v>1454</v>
      </c>
      <c r="C19" s="42">
        <v>2001</v>
      </c>
    </row>
    <row r="20" spans="1:3" x14ac:dyDescent="0.3">
      <c r="A20" s="42">
        <v>2927760804</v>
      </c>
      <c r="B20" s="42" t="s">
        <v>1454</v>
      </c>
      <c r="C20" s="42">
        <v>2009</v>
      </c>
    </row>
    <row r="21" spans="1:3" x14ac:dyDescent="0.3">
      <c r="A21" s="42">
        <v>1872776213</v>
      </c>
      <c r="B21" s="42" t="s">
        <v>1454</v>
      </c>
      <c r="C21" s="42">
        <v>1997</v>
      </c>
    </row>
    <row r="22" spans="1:3" x14ac:dyDescent="0.3">
      <c r="A22" s="42">
        <v>4018261063</v>
      </c>
      <c r="B22" s="42" t="s">
        <v>1454</v>
      </c>
      <c r="C22" s="42">
        <v>2018</v>
      </c>
    </row>
    <row r="23" spans="1:3" x14ac:dyDescent="0.3">
      <c r="A23" s="42">
        <v>2738551516</v>
      </c>
      <c r="B23" s="42" t="s">
        <v>1454</v>
      </c>
      <c r="C23" s="42">
        <v>2006</v>
      </c>
    </row>
    <row r="24" spans="1:3" x14ac:dyDescent="0.3">
      <c r="A24" s="42">
        <v>2049361529</v>
      </c>
      <c r="B24" s="42" t="s">
        <v>1454</v>
      </c>
      <c r="C24" s="42">
        <v>2000</v>
      </c>
    </row>
    <row r="25" spans="1:3" x14ac:dyDescent="0.3">
      <c r="A25" s="42">
        <v>3666865041</v>
      </c>
      <c r="B25" s="42" t="s">
        <v>1454</v>
      </c>
      <c r="C25" s="42">
        <v>2014</v>
      </c>
    </row>
    <row r="26" spans="1:3" x14ac:dyDescent="0.3">
      <c r="A26" s="42">
        <v>218282912</v>
      </c>
      <c r="B26" s="42" t="s">
        <v>1454</v>
      </c>
      <c r="C26" s="42">
        <v>2002</v>
      </c>
    </row>
    <row r="27" spans="1:3" x14ac:dyDescent="0.3">
      <c r="A27" s="42">
        <v>3288233422</v>
      </c>
      <c r="B27" s="42" t="s">
        <v>1454</v>
      </c>
      <c r="C27" s="42">
        <v>2011</v>
      </c>
    </row>
    <row r="28" spans="1:3" x14ac:dyDescent="0.3">
      <c r="A28" s="42">
        <v>3751341069</v>
      </c>
      <c r="B28" s="42" t="s">
        <v>1454</v>
      </c>
      <c r="C28" s="42">
        <v>2015</v>
      </c>
    </row>
    <row r="29" spans="1:3" x14ac:dyDescent="0.3">
      <c r="A29" s="42">
        <v>3463122325</v>
      </c>
      <c r="B29" s="42" t="s">
        <v>1454</v>
      </c>
      <c r="C29" s="42">
        <v>2012</v>
      </c>
    </row>
    <row r="30" spans="1:3" x14ac:dyDescent="0.3">
      <c r="A30" s="42" t="s">
        <v>1455</v>
      </c>
      <c r="B30" s="42" t="s">
        <v>1454</v>
      </c>
      <c r="C30" s="42">
        <v>2003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261DF-9869-4C0E-B09B-2C55F4C6CB16}">
  <dimension ref="A1:F36"/>
  <sheetViews>
    <sheetView workbookViewId="0">
      <selection activeCell="I17" sqref="I17"/>
    </sheetView>
  </sheetViews>
  <sheetFormatPr baseColWidth="10" defaultRowHeight="14.4" x14ac:dyDescent="0.3"/>
  <cols>
    <col min="3" max="3" width="16.88671875" customWidth="1"/>
    <col min="5" max="5" width="13.77734375" customWidth="1"/>
    <col min="6" max="6" width="23.6640625" customWidth="1"/>
  </cols>
  <sheetData>
    <row r="1" spans="1:6" x14ac:dyDescent="0.3">
      <c r="A1" s="65" t="s">
        <v>1416</v>
      </c>
      <c r="B1" s="65" t="s">
        <v>1417</v>
      </c>
      <c r="C1" s="65" t="s">
        <v>1418</v>
      </c>
      <c r="D1" s="65" t="s">
        <v>1419</v>
      </c>
      <c r="E1" s="65" t="s">
        <v>1420</v>
      </c>
      <c r="F1" s="67" t="s">
        <v>2562</v>
      </c>
    </row>
    <row r="2" spans="1:6" x14ac:dyDescent="0.3">
      <c r="A2" t="s">
        <v>1421</v>
      </c>
      <c r="E2">
        <v>-2.6</v>
      </c>
      <c r="F2" t="s">
        <v>2561</v>
      </c>
    </row>
    <row r="3" spans="1:6" x14ac:dyDescent="0.3">
      <c r="A3" t="s">
        <v>60</v>
      </c>
      <c r="D3">
        <v>-0.3</v>
      </c>
      <c r="F3" t="s">
        <v>2561</v>
      </c>
    </row>
    <row r="4" spans="1:6" x14ac:dyDescent="0.3">
      <c r="A4" t="s">
        <v>1422</v>
      </c>
      <c r="D4">
        <v>-0.45</v>
      </c>
      <c r="F4" t="s">
        <v>2561</v>
      </c>
    </row>
    <row r="5" spans="1:6" x14ac:dyDescent="0.3">
      <c r="A5" t="s">
        <v>1423</v>
      </c>
      <c r="D5">
        <v>-0.3</v>
      </c>
      <c r="F5" t="s">
        <v>2561</v>
      </c>
    </row>
    <row r="6" spans="1:6" x14ac:dyDescent="0.3">
      <c r="A6" t="s">
        <v>1424</v>
      </c>
      <c r="D6">
        <v>-0.24</v>
      </c>
      <c r="F6" t="s">
        <v>2561</v>
      </c>
    </row>
    <row r="7" spans="1:6" x14ac:dyDescent="0.3">
      <c r="A7" t="s">
        <v>1425</v>
      </c>
      <c r="D7">
        <v>-0.67</v>
      </c>
      <c r="F7" t="s">
        <v>2561</v>
      </c>
    </row>
    <row r="8" spans="1:6" x14ac:dyDescent="0.3">
      <c r="A8" t="s">
        <v>1426</v>
      </c>
      <c r="D8">
        <v>-0.56999999999999995</v>
      </c>
      <c r="F8" t="s">
        <v>2561</v>
      </c>
    </row>
    <row r="9" spans="1:6" x14ac:dyDescent="0.3">
      <c r="A9" t="s">
        <v>526</v>
      </c>
      <c r="D9">
        <v>-0.4</v>
      </c>
      <c r="F9" t="s">
        <v>2561</v>
      </c>
    </row>
    <row r="10" spans="1:6" x14ac:dyDescent="0.3">
      <c r="A10" t="s">
        <v>1427</v>
      </c>
      <c r="D10">
        <v>-0.75</v>
      </c>
      <c r="F10" t="s">
        <v>2561</v>
      </c>
    </row>
    <row r="11" spans="1:6" x14ac:dyDescent="0.3">
      <c r="A11" t="s">
        <v>1428</v>
      </c>
      <c r="C11">
        <v>0.04</v>
      </c>
      <c r="F11" t="s">
        <v>2561</v>
      </c>
    </row>
    <row r="12" spans="1:6" x14ac:dyDescent="0.3">
      <c r="A12" t="s">
        <v>1429</v>
      </c>
      <c r="B12">
        <v>0.21</v>
      </c>
      <c r="F12" t="s">
        <v>2561</v>
      </c>
    </row>
    <row r="13" spans="1:6" x14ac:dyDescent="0.3">
      <c r="A13" t="s">
        <v>1430</v>
      </c>
      <c r="D13">
        <v>-0.31</v>
      </c>
      <c r="F13" t="s">
        <v>2561</v>
      </c>
    </row>
    <row r="14" spans="1:6" x14ac:dyDescent="0.3">
      <c r="A14" t="s">
        <v>1431</v>
      </c>
      <c r="C14">
        <v>7.0000000000000007E-2</v>
      </c>
      <c r="F14" t="s">
        <v>2561</v>
      </c>
    </row>
    <row r="15" spans="1:6" x14ac:dyDescent="0.3">
      <c r="A15" t="s">
        <v>1432</v>
      </c>
      <c r="D15">
        <v>-0.34</v>
      </c>
      <c r="F15" t="s">
        <v>2561</v>
      </c>
    </row>
    <row r="16" spans="1:6" x14ac:dyDescent="0.3">
      <c r="A16" t="s">
        <v>1433</v>
      </c>
      <c r="C16">
        <v>-0.05</v>
      </c>
      <c r="F16" t="s">
        <v>2561</v>
      </c>
    </row>
    <row r="17" spans="1:6" x14ac:dyDescent="0.3">
      <c r="A17" t="s">
        <v>1434</v>
      </c>
      <c r="D17">
        <v>-0.37</v>
      </c>
      <c r="F17" t="s">
        <v>2561</v>
      </c>
    </row>
    <row r="18" spans="1:6" x14ac:dyDescent="0.3">
      <c r="A18" t="s">
        <v>1435</v>
      </c>
      <c r="D18">
        <v>-0.46</v>
      </c>
      <c r="F18" t="s">
        <v>2561</v>
      </c>
    </row>
    <row r="19" spans="1:6" x14ac:dyDescent="0.3">
      <c r="A19" t="s">
        <v>1436</v>
      </c>
      <c r="C19">
        <v>-0.09</v>
      </c>
      <c r="F19" t="s">
        <v>2561</v>
      </c>
    </row>
    <row r="20" spans="1:6" x14ac:dyDescent="0.3">
      <c r="A20" t="s">
        <v>1437</v>
      </c>
      <c r="D20">
        <v>-0.83</v>
      </c>
      <c r="F20" t="s">
        <v>2561</v>
      </c>
    </row>
    <row r="21" spans="1:6" x14ac:dyDescent="0.3">
      <c r="A21" t="s">
        <v>1438</v>
      </c>
      <c r="D21">
        <v>-0.56000000000000005</v>
      </c>
      <c r="F21" t="s">
        <v>2561</v>
      </c>
    </row>
    <row r="22" spans="1:6" x14ac:dyDescent="0.3">
      <c r="A22" t="s">
        <v>784</v>
      </c>
      <c r="E22">
        <v>-2.54</v>
      </c>
      <c r="F22" t="s">
        <v>2561</v>
      </c>
    </row>
    <row r="23" spans="1:6" x14ac:dyDescent="0.3">
      <c r="A23" t="s">
        <v>937</v>
      </c>
      <c r="D23">
        <v>-0.36</v>
      </c>
      <c r="F23" t="s">
        <v>2561</v>
      </c>
    </row>
    <row r="24" spans="1:6" x14ac:dyDescent="0.3">
      <c r="A24" t="s">
        <v>1439</v>
      </c>
      <c r="D24">
        <v>-0.61</v>
      </c>
      <c r="F24" t="s">
        <v>2561</v>
      </c>
    </row>
    <row r="25" spans="1:6" x14ac:dyDescent="0.3">
      <c r="A25" t="s">
        <v>1440</v>
      </c>
      <c r="D25">
        <v>-0.65</v>
      </c>
      <c r="F25" t="s">
        <v>2561</v>
      </c>
    </row>
    <row r="26" spans="1:6" x14ac:dyDescent="0.3">
      <c r="A26" t="s">
        <v>79</v>
      </c>
      <c r="E26">
        <v>-1.73</v>
      </c>
      <c r="F26" t="s">
        <v>2561</v>
      </c>
    </row>
    <row r="27" spans="1:6" x14ac:dyDescent="0.3">
      <c r="A27" t="s">
        <v>1441</v>
      </c>
      <c r="D27">
        <v>-0.51</v>
      </c>
      <c r="F27" t="s">
        <v>2561</v>
      </c>
    </row>
    <row r="28" spans="1:6" x14ac:dyDescent="0.3">
      <c r="A28" t="s">
        <v>1182</v>
      </c>
      <c r="D28">
        <v>-1.3</v>
      </c>
      <c r="F28" t="s">
        <v>2561</v>
      </c>
    </row>
    <row r="29" spans="1:6" x14ac:dyDescent="0.3">
      <c r="A29" t="s">
        <v>1442</v>
      </c>
      <c r="D29">
        <v>-0.32</v>
      </c>
      <c r="F29" t="s">
        <v>2561</v>
      </c>
    </row>
    <row r="30" spans="1:6" x14ac:dyDescent="0.3">
      <c r="A30" t="s">
        <v>1443</v>
      </c>
      <c r="D30">
        <v>-0.22</v>
      </c>
      <c r="F30" t="s">
        <v>2561</v>
      </c>
    </row>
    <row r="31" spans="1:6" x14ac:dyDescent="0.3">
      <c r="A31" t="s">
        <v>1444</v>
      </c>
      <c r="D31">
        <v>-0.49</v>
      </c>
      <c r="F31" t="s">
        <v>2561</v>
      </c>
    </row>
    <row r="32" spans="1:6" x14ac:dyDescent="0.3">
      <c r="A32" t="s">
        <v>1445</v>
      </c>
      <c r="D32">
        <v>-1.1100000000000001</v>
      </c>
      <c r="F32" t="s">
        <v>2561</v>
      </c>
    </row>
    <row r="33" spans="1:6" x14ac:dyDescent="0.3">
      <c r="A33" t="s">
        <v>1446</v>
      </c>
      <c r="B33">
        <v>0.51</v>
      </c>
      <c r="F33" t="s">
        <v>2561</v>
      </c>
    </row>
    <row r="34" spans="1:6" x14ac:dyDescent="0.3">
      <c r="A34" t="s">
        <v>1447</v>
      </c>
      <c r="B34">
        <v>0.85</v>
      </c>
      <c r="F34" t="s">
        <v>2561</v>
      </c>
    </row>
    <row r="35" spans="1:6" x14ac:dyDescent="0.3">
      <c r="A35" t="s">
        <v>1448</v>
      </c>
      <c r="D35">
        <v>-1.22</v>
      </c>
      <c r="F35" t="s">
        <v>2561</v>
      </c>
    </row>
    <row r="36" spans="1:6" x14ac:dyDescent="0.3">
      <c r="A36" t="s">
        <v>1449</v>
      </c>
      <c r="D36">
        <v>-1.39</v>
      </c>
      <c r="F36" t="s">
        <v>2561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0E4FC-1EB4-4EF7-941E-5D922F4CD18B}">
  <dimension ref="A1:E76"/>
  <sheetViews>
    <sheetView workbookViewId="0">
      <selection activeCell="I25" sqref="I25"/>
    </sheetView>
  </sheetViews>
  <sheetFormatPr baseColWidth="10" defaultRowHeight="14.4" x14ac:dyDescent="0.3"/>
  <cols>
    <col min="1" max="1" width="7.88671875" customWidth="1"/>
    <col min="5" max="5" width="12.33203125" customWidth="1"/>
  </cols>
  <sheetData>
    <row r="1" spans="1:5" x14ac:dyDescent="0.3">
      <c r="A1" s="43" t="s">
        <v>203</v>
      </c>
      <c r="B1" s="43" t="s">
        <v>55</v>
      </c>
      <c r="C1" s="43" t="s">
        <v>58</v>
      </c>
      <c r="D1" s="43" t="s">
        <v>782</v>
      </c>
      <c r="E1" s="43" t="s">
        <v>61</v>
      </c>
    </row>
    <row r="2" spans="1:5" x14ac:dyDescent="0.3">
      <c r="A2" s="42">
        <v>1945</v>
      </c>
      <c r="B2" s="42"/>
      <c r="C2" s="42"/>
      <c r="D2" s="42"/>
      <c r="E2" s="42">
        <v>14</v>
      </c>
    </row>
    <row r="3" spans="1:5" x14ac:dyDescent="0.3">
      <c r="A3" s="42">
        <v>1946</v>
      </c>
      <c r="B3" s="42"/>
      <c r="C3" s="42">
        <v>17.100000000000001</v>
      </c>
      <c r="D3" s="42"/>
      <c r="E3" s="42">
        <v>14.2</v>
      </c>
    </row>
    <row r="4" spans="1:5" x14ac:dyDescent="0.3">
      <c r="A4" s="42">
        <v>1947</v>
      </c>
      <c r="B4" s="42"/>
      <c r="C4" s="42">
        <v>17.5</v>
      </c>
      <c r="D4" s="42"/>
      <c r="E4" s="42">
        <v>13.1</v>
      </c>
    </row>
    <row r="5" spans="1:5" x14ac:dyDescent="0.3">
      <c r="A5" s="42">
        <v>1948</v>
      </c>
      <c r="B5" s="42"/>
      <c r="C5" s="42">
        <v>17.399999999999999</v>
      </c>
      <c r="D5" s="42"/>
      <c r="E5" s="42">
        <v>13.1</v>
      </c>
    </row>
    <row r="6" spans="1:5" x14ac:dyDescent="0.3">
      <c r="A6" s="42">
        <v>1949</v>
      </c>
      <c r="B6" s="42"/>
      <c r="C6" s="42">
        <v>17.2</v>
      </c>
      <c r="D6" s="42"/>
      <c r="E6" s="42">
        <v>13.7</v>
      </c>
    </row>
    <row r="7" spans="1:5" x14ac:dyDescent="0.3">
      <c r="A7" s="42">
        <v>1950</v>
      </c>
      <c r="B7" s="42"/>
      <c r="C7" s="42">
        <v>16.899999999999999</v>
      </c>
      <c r="D7" s="42"/>
      <c r="E7" s="42">
        <v>13.9</v>
      </c>
    </row>
    <row r="8" spans="1:5" x14ac:dyDescent="0.3">
      <c r="A8" s="42">
        <v>1951</v>
      </c>
      <c r="B8" s="42">
        <v>18.100000000000001</v>
      </c>
      <c r="C8" s="42">
        <v>17.899999999999999</v>
      </c>
      <c r="D8" s="42">
        <v>16</v>
      </c>
      <c r="E8" s="42">
        <v>13.9</v>
      </c>
    </row>
    <row r="9" spans="1:5" x14ac:dyDescent="0.3">
      <c r="A9" s="42">
        <v>1952</v>
      </c>
      <c r="B9" s="42">
        <v>17.5</v>
      </c>
      <c r="C9" s="42">
        <v>18</v>
      </c>
      <c r="D9" s="42"/>
      <c r="E9" s="42">
        <v>14.2</v>
      </c>
    </row>
    <row r="10" spans="1:5" x14ac:dyDescent="0.3">
      <c r="A10" s="42">
        <v>1953</v>
      </c>
      <c r="B10" s="42">
        <v>17.899999999999999</v>
      </c>
      <c r="C10" s="42">
        <v>17.8</v>
      </c>
      <c r="D10" s="42"/>
      <c r="E10" s="42">
        <v>13.7</v>
      </c>
    </row>
    <row r="11" spans="1:5" x14ac:dyDescent="0.3">
      <c r="A11" s="42">
        <v>1954</v>
      </c>
      <c r="B11" s="42">
        <v>17.100000000000001</v>
      </c>
      <c r="C11" s="42">
        <v>17.2</v>
      </c>
      <c r="D11" s="42">
        <v>15.8</v>
      </c>
      <c r="E11" s="42">
        <v>13.6</v>
      </c>
    </row>
    <row r="12" spans="1:5" x14ac:dyDescent="0.3">
      <c r="A12" s="42">
        <v>1955</v>
      </c>
      <c r="B12" s="42">
        <v>16.899999999999999</v>
      </c>
      <c r="C12" s="42">
        <v>17</v>
      </c>
      <c r="D12" s="42">
        <v>16</v>
      </c>
      <c r="E12" s="42">
        <v>13.1</v>
      </c>
    </row>
    <row r="13" spans="1:5" x14ac:dyDescent="0.3">
      <c r="A13" s="42">
        <v>1956</v>
      </c>
      <c r="B13" s="42">
        <v>16.5</v>
      </c>
      <c r="C13" s="42">
        <v>16.8</v>
      </c>
      <c r="D13" s="42">
        <v>15.7</v>
      </c>
      <c r="E13" s="42">
        <v>13.4</v>
      </c>
    </row>
    <row r="14" spans="1:5" x14ac:dyDescent="0.3">
      <c r="A14" s="42">
        <v>1957</v>
      </c>
      <c r="B14" s="42">
        <v>18.5</v>
      </c>
      <c r="C14" s="42">
        <v>17.5</v>
      </c>
      <c r="D14" s="42">
        <v>15.2</v>
      </c>
      <c r="E14" s="42">
        <v>14</v>
      </c>
    </row>
    <row r="15" spans="1:5" x14ac:dyDescent="0.3">
      <c r="A15" s="42">
        <v>1958</v>
      </c>
      <c r="B15" s="42">
        <v>18.5</v>
      </c>
      <c r="C15" s="42">
        <v>17.2</v>
      </c>
      <c r="D15" s="42">
        <v>16</v>
      </c>
      <c r="E15" s="42">
        <v>14.8</v>
      </c>
    </row>
    <row r="16" spans="1:5" x14ac:dyDescent="0.3">
      <c r="A16" s="42">
        <v>1959</v>
      </c>
      <c r="B16" s="42">
        <v>17.8</v>
      </c>
      <c r="C16" s="42">
        <v>17.100000000000001</v>
      </c>
      <c r="D16" s="42">
        <v>15.9</v>
      </c>
      <c r="E16" s="42">
        <v>13.9</v>
      </c>
    </row>
    <row r="17" spans="1:5" x14ac:dyDescent="0.3">
      <c r="A17" s="42">
        <v>1960</v>
      </c>
      <c r="B17" s="42">
        <v>17.600000000000001</v>
      </c>
      <c r="C17" s="42">
        <v>17.600000000000001</v>
      </c>
      <c r="D17" s="42">
        <v>16.2</v>
      </c>
      <c r="E17" s="42">
        <v>13.8</v>
      </c>
    </row>
    <row r="18" spans="1:5" x14ac:dyDescent="0.3">
      <c r="A18" s="42">
        <v>1961</v>
      </c>
      <c r="B18" s="42">
        <v>17.600000000000001</v>
      </c>
      <c r="C18" s="42">
        <v>17.3</v>
      </c>
      <c r="D18" s="42">
        <v>16.3</v>
      </c>
      <c r="E18" s="42">
        <v>14</v>
      </c>
    </row>
    <row r="19" spans="1:5" x14ac:dyDescent="0.3">
      <c r="A19" s="42">
        <v>1962</v>
      </c>
      <c r="B19" s="42">
        <v>17</v>
      </c>
      <c r="C19" s="42">
        <v>17.399999999999999</v>
      </c>
      <c r="D19" s="42">
        <v>16.7</v>
      </c>
      <c r="E19" s="42">
        <v>14.4</v>
      </c>
    </row>
    <row r="20" spans="1:5" x14ac:dyDescent="0.3">
      <c r="A20" s="42">
        <v>1963</v>
      </c>
      <c r="B20" s="42">
        <v>17.600000000000001</v>
      </c>
      <c r="C20" s="42">
        <v>17.399999999999999</v>
      </c>
      <c r="D20" s="42">
        <v>17.2</v>
      </c>
      <c r="E20" s="42">
        <v>14.5</v>
      </c>
    </row>
    <row r="21" spans="1:5" x14ac:dyDescent="0.3">
      <c r="A21" s="42">
        <v>1964</v>
      </c>
      <c r="B21" s="42">
        <v>16.899999999999999</v>
      </c>
      <c r="C21" s="42">
        <v>17.100000000000001</v>
      </c>
      <c r="D21" s="42">
        <v>16.5</v>
      </c>
      <c r="E21" s="42">
        <v>13.8</v>
      </c>
    </row>
    <row r="22" spans="1:5" x14ac:dyDescent="0.3">
      <c r="A22" s="42">
        <v>1965</v>
      </c>
      <c r="B22" s="42">
        <v>18.3</v>
      </c>
      <c r="C22" s="42">
        <v>17.8</v>
      </c>
      <c r="D22" s="42">
        <v>16.7</v>
      </c>
      <c r="E22" s="42">
        <v>13.9</v>
      </c>
    </row>
    <row r="23" spans="1:5" x14ac:dyDescent="0.3">
      <c r="A23" s="42">
        <v>1966</v>
      </c>
      <c r="B23" s="42">
        <v>17</v>
      </c>
      <c r="C23" s="42">
        <v>16.8</v>
      </c>
      <c r="D23" s="42">
        <v>16</v>
      </c>
      <c r="E23" s="42">
        <v>13.9</v>
      </c>
    </row>
    <row r="24" spans="1:5" x14ac:dyDescent="0.3">
      <c r="A24" s="42">
        <v>1967</v>
      </c>
      <c r="B24" s="42">
        <v>17</v>
      </c>
      <c r="C24" s="42">
        <v>16.8</v>
      </c>
      <c r="D24" s="42">
        <v>16</v>
      </c>
      <c r="E24" s="42">
        <v>13.3</v>
      </c>
    </row>
    <row r="25" spans="1:5" x14ac:dyDescent="0.3">
      <c r="A25" s="42">
        <v>1968</v>
      </c>
      <c r="B25" s="42">
        <v>17.2</v>
      </c>
      <c r="C25" s="42">
        <v>17.3</v>
      </c>
      <c r="D25" s="42">
        <v>16</v>
      </c>
      <c r="E25" s="42">
        <v>13.5</v>
      </c>
    </row>
    <row r="26" spans="1:5" x14ac:dyDescent="0.3">
      <c r="A26" s="42">
        <v>1969</v>
      </c>
      <c r="B26" s="42">
        <v>17.600000000000001</v>
      </c>
      <c r="C26" s="42">
        <v>17.5</v>
      </c>
      <c r="D26" s="42">
        <v>15.4</v>
      </c>
      <c r="E26" s="42">
        <v>13.8</v>
      </c>
    </row>
    <row r="27" spans="1:5" x14ac:dyDescent="0.3">
      <c r="A27" s="42">
        <v>1970</v>
      </c>
      <c r="B27" s="42">
        <v>17.5</v>
      </c>
      <c r="C27" s="42">
        <v>17.100000000000001</v>
      </c>
      <c r="D27" s="42">
        <v>15.5</v>
      </c>
      <c r="E27" s="42">
        <v>13.6</v>
      </c>
    </row>
    <row r="28" spans="1:5" x14ac:dyDescent="0.3">
      <c r="A28" s="42">
        <v>1971</v>
      </c>
      <c r="B28" s="42">
        <v>16.8</v>
      </c>
      <c r="C28" s="42">
        <v>16.3</v>
      </c>
      <c r="D28" s="42">
        <v>15.7</v>
      </c>
      <c r="E28" s="42">
        <v>13.2</v>
      </c>
    </row>
    <row r="29" spans="1:5" x14ac:dyDescent="0.3">
      <c r="A29" s="42">
        <v>1972</v>
      </c>
      <c r="B29" s="42">
        <v>18.399999999999999</v>
      </c>
      <c r="C29" s="42">
        <v>17.8</v>
      </c>
      <c r="D29" s="42">
        <v>16.399999999999999</v>
      </c>
      <c r="E29" s="42">
        <v>13.6</v>
      </c>
    </row>
    <row r="30" spans="1:5" x14ac:dyDescent="0.3">
      <c r="A30" s="42">
        <v>1973</v>
      </c>
      <c r="B30" s="42">
        <v>17.600000000000001</v>
      </c>
      <c r="C30" s="42">
        <v>17.2</v>
      </c>
      <c r="D30" s="42">
        <v>15.9</v>
      </c>
      <c r="E30" s="42">
        <v>13.1</v>
      </c>
    </row>
    <row r="31" spans="1:5" x14ac:dyDescent="0.3">
      <c r="A31" s="42">
        <v>1974</v>
      </c>
      <c r="B31" s="42">
        <v>18.600000000000001</v>
      </c>
      <c r="C31" s="42">
        <v>16.899999999999999</v>
      </c>
      <c r="D31" s="42">
        <v>15.8</v>
      </c>
      <c r="E31" s="42">
        <v>14</v>
      </c>
    </row>
    <row r="32" spans="1:5" x14ac:dyDescent="0.3">
      <c r="A32" s="42">
        <v>1975</v>
      </c>
      <c r="B32" s="42">
        <v>16.8</v>
      </c>
      <c r="C32" s="42">
        <v>16.600000000000001</v>
      </c>
      <c r="D32" s="42">
        <v>15.7</v>
      </c>
      <c r="E32" s="42"/>
    </row>
    <row r="33" spans="1:5" x14ac:dyDescent="0.3">
      <c r="A33" s="42">
        <v>1976</v>
      </c>
      <c r="B33" s="42">
        <v>18.2</v>
      </c>
      <c r="C33" s="42">
        <v>17.399999999999999</v>
      </c>
      <c r="D33" s="42">
        <v>15.8</v>
      </c>
      <c r="E33" s="42"/>
    </row>
    <row r="34" spans="1:5" x14ac:dyDescent="0.3">
      <c r="A34" s="42">
        <v>1977</v>
      </c>
      <c r="B34" s="42">
        <v>18.2</v>
      </c>
      <c r="C34" s="42">
        <v>18</v>
      </c>
      <c r="D34" s="42">
        <v>17</v>
      </c>
      <c r="E34" s="42">
        <v>14.2</v>
      </c>
    </row>
    <row r="35" spans="1:5" x14ac:dyDescent="0.3">
      <c r="A35" s="42">
        <v>1978</v>
      </c>
      <c r="B35" s="42">
        <v>17.5</v>
      </c>
      <c r="C35" s="42">
        <v>17.5</v>
      </c>
      <c r="D35" s="42">
        <v>16.5</v>
      </c>
      <c r="E35" s="42"/>
    </row>
    <row r="36" spans="1:5" x14ac:dyDescent="0.3">
      <c r="A36" s="42">
        <v>1979</v>
      </c>
      <c r="B36" s="42">
        <v>17.899999999999999</v>
      </c>
      <c r="C36" s="42">
        <v>17.899999999999999</v>
      </c>
      <c r="D36" s="42">
        <v>16.600000000000001</v>
      </c>
      <c r="E36" s="42"/>
    </row>
    <row r="37" spans="1:5" x14ac:dyDescent="0.3">
      <c r="A37" s="42">
        <v>1980</v>
      </c>
      <c r="B37" s="42">
        <v>19.8</v>
      </c>
      <c r="C37" s="42">
        <v>18.5</v>
      </c>
      <c r="D37" s="42">
        <v>16.7</v>
      </c>
      <c r="E37" s="42"/>
    </row>
    <row r="38" spans="1:5" x14ac:dyDescent="0.3">
      <c r="A38" s="42">
        <v>1981</v>
      </c>
      <c r="B38" s="42">
        <v>20.6</v>
      </c>
      <c r="C38" s="42">
        <v>18.5</v>
      </c>
      <c r="D38" s="42">
        <v>18.3</v>
      </c>
      <c r="E38" s="42"/>
    </row>
    <row r="39" spans="1:5" x14ac:dyDescent="0.3">
      <c r="A39" s="42">
        <v>1982</v>
      </c>
      <c r="B39" s="42">
        <v>19.399999999999999</v>
      </c>
      <c r="C39" s="42">
        <v>17.5</v>
      </c>
      <c r="D39" s="42"/>
      <c r="E39" s="42">
        <v>15.4</v>
      </c>
    </row>
    <row r="40" spans="1:5" x14ac:dyDescent="0.3">
      <c r="A40" s="42">
        <v>1983</v>
      </c>
      <c r="B40" s="42">
        <v>20.2</v>
      </c>
      <c r="C40" s="42">
        <v>19.7</v>
      </c>
      <c r="D40" s="42">
        <v>17.5</v>
      </c>
      <c r="E40" s="42">
        <v>14</v>
      </c>
    </row>
    <row r="41" spans="1:5" x14ac:dyDescent="0.3">
      <c r="A41" s="42">
        <v>1984</v>
      </c>
      <c r="B41" s="42">
        <v>18.2</v>
      </c>
      <c r="C41" s="42">
        <v>17.899999999999999</v>
      </c>
      <c r="D41" s="42">
        <v>16</v>
      </c>
      <c r="E41" s="42">
        <v>13.8</v>
      </c>
    </row>
    <row r="42" spans="1:5" x14ac:dyDescent="0.3">
      <c r="A42" s="42">
        <v>1985</v>
      </c>
      <c r="B42" s="42">
        <v>17.7</v>
      </c>
      <c r="C42" s="42">
        <v>17.399999999999999</v>
      </c>
      <c r="D42" s="42">
        <v>15.4</v>
      </c>
      <c r="E42" s="42">
        <v>13.8</v>
      </c>
    </row>
    <row r="43" spans="1:5" x14ac:dyDescent="0.3">
      <c r="A43" s="42">
        <v>1986</v>
      </c>
      <c r="B43" s="42">
        <v>17.7</v>
      </c>
      <c r="C43" s="42">
        <v>17.600000000000001</v>
      </c>
      <c r="D43" s="42">
        <v>16.3</v>
      </c>
      <c r="E43" s="42">
        <v>14.4</v>
      </c>
    </row>
    <row r="44" spans="1:5" x14ac:dyDescent="0.3">
      <c r="A44" s="42">
        <v>1987</v>
      </c>
      <c r="B44" s="42">
        <v>18.7</v>
      </c>
      <c r="C44" s="42">
        <v>17.8</v>
      </c>
      <c r="D44" s="42">
        <v>16.399999999999999</v>
      </c>
      <c r="E44" s="42">
        <v>14.2</v>
      </c>
    </row>
    <row r="45" spans="1:5" x14ac:dyDescent="0.3">
      <c r="A45" s="42">
        <v>1988</v>
      </c>
      <c r="B45" s="42">
        <v>17.3</v>
      </c>
      <c r="C45" s="42">
        <v>17.5</v>
      </c>
      <c r="D45" s="42">
        <v>15.4</v>
      </c>
      <c r="E45" s="42">
        <v>13.7</v>
      </c>
    </row>
    <row r="46" spans="1:5" x14ac:dyDescent="0.3">
      <c r="A46" s="42">
        <v>1989</v>
      </c>
      <c r="B46" s="42">
        <v>17.399999999999999</v>
      </c>
      <c r="C46" s="42">
        <v>17.899999999999999</v>
      </c>
      <c r="D46" s="42">
        <v>15.8</v>
      </c>
      <c r="E46" s="42">
        <v>13.9</v>
      </c>
    </row>
    <row r="47" spans="1:5" x14ac:dyDescent="0.3">
      <c r="A47" s="42">
        <v>1990</v>
      </c>
      <c r="B47" s="42">
        <v>17.100000000000001</v>
      </c>
      <c r="C47" s="42">
        <v>17</v>
      </c>
      <c r="D47" s="42">
        <v>15.2</v>
      </c>
      <c r="E47" s="42">
        <v>13.5</v>
      </c>
    </row>
    <row r="48" spans="1:5" x14ac:dyDescent="0.3">
      <c r="A48" s="42">
        <v>1991</v>
      </c>
      <c r="B48" s="42">
        <v>17.5</v>
      </c>
      <c r="C48" s="42">
        <v>17.3</v>
      </c>
      <c r="D48" s="42">
        <v>16</v>
      </c>
      <c r="E48" s="42">
        <v>13.9</v>
      </c>
    </row>
    <row r="49" spans="1:5" x14ac:dyDescent="0.3">
      <c r="A49" s="42">
        <v>1992</v>
      </c>
      <c r="B49" s="42">
        <v>18.7</v>
      </c>
      <c r="C49" s="42">
        <v>17.7</v>
      </c>
      <c r="D49" s="42">
        <v>16.3</v>
      </c>
      <c r="E49" s="42">
        <v>14.1</v>
      </c>
    </row>
    <row r="50" spans="1:5" x14ac:dyDescent="0.3">
      <c r="A50" s="42">
        <v>1993</v>
      </c>
      <c r="B50" s="42">
        <v>18.100000000000001</v>
      </c>
      <c r="C50" s="42">
        <v>17.3</v>
      </c>
      <c r="D50" s="42">
        <v>15.3</v>
      </c>
      <c r="E50" s="42">
        <v>14</v>
      </c>
    </row>
    <row r="51" spans="1:5" x14ac:dyDescent="0.3">
      <c r="A51" s="42">
        <v>1994</v>
      </c>
      <c r="B51" s="42">
        <v>17.7</v>
      </c>
      <c r="C51" s="42">
        <v>17.600000000000001</v>
      </c>
      <c r="D51" s="42">
        <v>15.5</v>
      </c>
      <c r="E51" s="42">
        <v>13.7</v>
      </c>
    </row>
    <row r="52" spans="1:5" x14ac:dyDescent="0.3">
      <c r="A52" s="42">
        <v>1995</v>
      </c>
      <c r="B52" s="42">
        <v>17.600000000000001</v>
      </c>
      <c r="C52" s="42">
        <v>17.7</v>
      </c>
      <c r="D52" s="42">
        <v>15.7</v>
      </c>
      <c r="E52" s="42">
        <v>14</v>
      </c>
    </row>
    <row r="53" spans="1:5" x14ac:dyDescent="0.3">
      <c r="A53" s="42">
        <v>1996</v>
      </c>
      <c r="B53" s="42">
        <v>16.8</v>
      </c>
      <c r="C53" s="42">
        <v>17.3</v>
      </c>
      <c r="D53" s="42">
        <v>15.4</v>
      </c>
      <c r="E53" s="42">
        <v>13.9</v>
      </c>
    </row>
    <row r="54" spans="1:5" x14ac:dyDescent="0.3">
      <c r="A54" s="42">
        <v>1997</v>
      </c>
      <c r="B54" s="42">
        <v>19.3</v>
      </c>
      <c r="C54" s="42">
        <v>18.899999999999999</v>
      </c>
      <c r="D54" s="42">
        <v>16.3</v>
      </c>
      <c r="E54" s="42">
        <v>15</v>
      </c>
    </row>
    <row r="55" spans="1:5" x14ac:dyDescent="0.3">
      <c r="A55" s="42">
        <v>1998</v>
      </c>
      <c r="B55" s="42">
        <v>19.100000000000001</v>
      </c>
      <c r="C55" s="42">
        <v>18</v>
      </c>
      <c r="D55" s="42">
        <v>16.899999999999999</v>
      </c>
      <c r="E55" s="42">
        <v>14.2</v>
      </c>
    </row>
    <row r="56" spans="1:5" x14ac:dyDescent="0.3">
      <c r="A56" s="42">
        <v>1999</v>
      </c>
      <c r="B56" s="42">
        <v>17.399999999999999</v>
      </c>
      <c r="C56" s="42">
        <v>17.399999999999999</v>
      </c>
      <c r="D56" s="42">
        <v>15.4</v>
      </c>
      <c r="E56" s="42">
        <v>13.6</v>
      </c>
    </row>
    <row r="57" spans="1:5" x14ac:dyDescent="0.3">
      <c r="A57" s="42">
        <v>2000</v>
      </c>
      <c r="B57" s="42">
        <v>17</v>
      </c>
      <c r="C57" s="42">
        <v>17.100000000000001</v>
      </c>
      <c r="D57" s="42">
        <v>15.6</v>
      </c>
      <c r="E57" s="42">
        <v>14</v>
      </c>
    </row>
    <row r="58" spans="1:5" x14ac:dyDescent="0.3">
      <c r="A58" s="42">
        <v>2001</v>
      </c>
      <c r="B58" s="42">
        <v>16.8</v>
      </c>
      <c r="C58" s="42">
        <v>16.899999999999999</v>
      </c>
      <c r="D58" s="42">
        <v>15.5</v>
      </c>
      <c r="E58" s="42">
        <v>14.2</v>
      </c>
    </row>
    <row r="59" spans="1:5" x14ac:dyDescent="0.3">
      <c r="A59" s="42">
        <v>2002</v>
      </c>
      <c r="B59" s="42">
        <v>17.2</v>
      </c>
      <c r="C59" s="42">
        <v>17.399999999999999</v>
      </c>
      <c r="D59" s="42">
        <v>15.4</v>
      </c>
      <c r="E59" s="42">
        <v>13.9</v>
      </c>
    </row>
    <row r="60" spans="1:5" x14ac:dyDescent="0.3">
      <c r="A60" s="42">
        <v>2003</v>
      </c>
      <c r="B60" s="42">
        <v>17.3</v>
      </c>
      <c r="C60" s="42">
        <v>17.3</v>
      </c>
      <c r="D60" s="42">
        <v>15.8</v>
      </c>
      <c r="E60" s="42">
        <v>13.6</v>
      </c>
    </row>
    <row r="61" spans="1:5" x14ac:dyDescent="0.3">
      <c r="A61" s="42">
        <v>2004</v>
      </c>
      <c r="B61" s="42">
        <v>17</v>
      </c>
      <c r="C61" s="42">
        <v>17</v>
      </c>
      <c r="D61" s="42">
        <v>16</v>
      </c>
      <c r="E61" s="42">
        <v>13.7</v>
      </c>
    </row>
    <row r="62" spans="1:5" x14ac:dyDescent="0.3">
      <c r="A62" s="42">
        <v>2005</v>
      </c>
      <c r="B62" s="42">
        <v>17</v>
      </c>
      <c r="C62" s="42">
        <v>17</v>
      </c>
      <c r="D62" s="42">
        <v>15.7</v>
      </c>
      <c r="E62" s="42">
        <v>13.8</v>
      </c>
    </row>
    <row r="63" spans="1:5" x14ac:dyDescent="0.3">
      <c r="A63" s="42">
        <v>2006</v>
      </c>
      <c r="B63" s="42">
        <v>17.5</v>
      </c>
      <c r="C63" s="42">
        <v>17.3</v>
      </c>
      <c r="D63" s="42">
        <v>16.100000000000001</v>
      </c>
      <c r="E63" s="42">
        <v>14.2</v>
      </c>
    </row>
    <row r="64" spans="1:5" x14ac:dyDescent="0.3">
      <c r="A64" s="42">
        <v>2007</v>
      </c>
      <c r="B64" s="42">
        <v>16.399999999999999</v>
      </c>
      <c r="C64" s="42">
        <v>16.5</v>
      </c>
      <c r="D64" s="42">
        <v>15.1</v>
      </c>
      <c r="E64" s="42">
        <v>13.4</v>
      </c>
    </row>
    <row r="65" spans="1:5" x14ac:dyDescent="0.3">
      <c r="A65" s="42">
        <v>2008</v>
      </c>
      <c r="B65" s="42">
        <v>16.899999999999999</v>
      </c>
      <c r="C65" s="42">
        <v>17.2</v>
      </c>
      <c r="D65" s="42">
        <v>15.2</v>
      </c>
      <c r="E65" s="42">
        <v>13.6</v>
      </c>
    </row>
    <row r="66" spans="1:5" x14ac:dyDescent="0.3">
      <c r="A66" s="42">
        <v>2009</v>
      </c>
      <c r="B66" s="42">
        <v>17.100000000000001</v>
      </c>
      <c r="C66" s="42">
        <v>16.8</v>
      </c>
      <c r="D66" s="42">
        <v>15.3</v>
      </c>
      <c r="E66" s="42">
        <v>13.5</v>
      </c>
    </row>
    <row r="67" spans="1:5" x14ac:dyDescent="0.3">
      <c r="A67" s="42">
        <v>2010</v>
      </c>
      <c r="B67" s="42">
        <v>17.2</v>
      </c>
      <c r="C67" s="42">
        <v>16.7</v>
      </c>
      <c r="D67" s="42">
        <v>15.1</v>
      </c>
      <c r="E67" s="42">
        <v>13.2</v>
      </c>
    </row>
    <row r="68" spans="1:5" x14ac:dyDescent="0.3">
      <c r="A68" s="42">
        <v>2011</v>
      </c>
      <c r="B68" s="42">
        <v>16.899999999999999</v>
      </c>
      <c r="C68" s="42">
        <v>16.7</v>
      </c>
      <c r="D68" s="42">
        <v>15.2</v>
      </c>
      <c r="E68" s="42">
        <v>13.5</v>
      </c>
    </row>
    <row r="69" spans="1:5" x14ac:dyDescent="0.3">
      <c r="A69" s="42">
        <v>2012</v>
      </c>
      <c r="B69" s="42">
        <v>17.3</v>
      </c>
      <c r="C69" s="42">
        <v>17.3</v>
      </c>
      <c r="D69" s="42">
        <v>15.6</v>
      </c>
      <c r="E69" s="42">
        <v>13.7</v>
      </c>
    </row>
    <row r="70" spans="1:5" x14ac:dyDescent="0.3">
      <c r="A70" s="42">
        <v>2013</v>
      </c>
      <c r="B70" s="42">
        <v>16.899999999999999</v>
      </c>
      <c r="C70" s="42">
        <v>16.899999999999999</v>
      </c>
      <c r="D70" s="42">
        <v>15.4</v>
      </c>
      <c r="E70" s="42">
        <v>13.6</v>
      </c>
    </row>
    <row r="71" spans="1:5" x14ac:dyDescent="0.3">
      <c r="A71" s="42">
        <v>2014</v>
      </c>
      <c r="B71" s="42">
        <v>17.2</v>
      </c>
      <c r="C71" s="42">
        <v>17.3</v>
      </c>
      <c r="D71" s="42">
        <v>15.3</v>
      </c>
      <c r="E71" s="42">
        <v>13.3</v>
      </c>
    </row>
    <row r="72" spans="1:5" x14ac:dyDescent="0.3">
      <c r="A72" s="42">
        <v>2015</v>
      </c>
      <c r="B72" s="42">
        <v>18.2</v>
      </c>
      <c r="C72" s="42">
        <v>17.899999999999999</v>
      </c>
      <c r="D72" s="42">
        <v>15.8</v>
      </c>
      <c r="E72" s="42">
        <v>14.2</v>
      </c>
    </row>
    <row r="73" spans="1:5" x14ac:dyDescent="0.3">
      <c r="A73" s="42">
        <v>2016</v>
      </c>
      <c r="B73" s="42">
        <v>18.2</v>
      </c>
      <c r="C73" s="42">
        <v>17.899999999999999</v>
      </c>
      <c r="D73" s="42">
        <v>16.2</v>
      </c>
      <c r="E73" s="42">
        <v>14.2</v>
      </c>
    </row>
    <row r="74" spans="1:5" x14ac:dyDescent="0.3">
      <c r="A74" s="42">
        <v>2017</v>
      </c>
      <c r="B74" s="42">
        <v>17.54</v>
      </c>
      <c r="C74" s="42">
        <v>17.524999999999999</v>
      </c>
      <c r="D74" s="42">
        <v>16.074999999999999</v>
      </c>
      <c r="E74" s="42">
        <v>14.032999999999999</v>
      </c>
    </row>
    <row r="75" spans="1:5" x14ac:dyDescent="0.3">
      <c r="A75" s="42">
        <v>2018</v>
      </c>
      <c r="B75" s="42">
        <v>17.25</v>
      </c>
      <c r="C75" s="42">
        <v>16.63</v>
      </c>
      <c r="D75" s="42">
        <v>15.06</v>
      </c>
      <c r="E75" s="42">
        <v>13.34</v>
      </c>
    </row>
    <row r="76" spans="1:5" x14ac:dyDescent="0.3">
      <c r="A76" s="42">
        <v>2019</v>
      </c>
      <c r="B76" s="42">
        <v>17.13</v>
      </c>
      <c r="C76" s="42">
        <v>17.03</v>
      </c>
      <c r="D76" s="42">
        <v>15.62</v>
      </c>
      <c r="E76" s="42">
        <v>13.69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DAA5-2E6B-495C-BA01-EFFE47F7D135}">
  <dimension ref="A1:U74"/>
  <sheetViews>
    <sheetView zoomScale="80" zoomScaleNormal="80" workbookViewId="0"/>
  </sheetViews>
  <sheetFormatPr baseColWidth="10" defaultRowHeight="14.4" x14ac:dyDescent="0.3"/>
  <cols>
    <col min="1" max="1" width="18.88671875" customWidth="1"/>
    <col min="2" max="2" width="9" customWidth="1"/>
    <col min="3" max="3" width="10.44140625" customWidth="1"/>
    <col min="4" max="4" width="10.109375" customWidth="1"/>
    <col min="6" max="6" width="10.109375" customWidth="1"/>
    <col min="9" max="9" width="15.5546875" customWidth="1"/>
  </cols>
  <sheetData>
    <row r="1" spans="1:21" ht="21" x14ac:dyDescent="0.4">
      <c r="A1" s="9" t="s">
        <v>153</v>
      </c>
    </row>
    <row r="3" spans="1:21" x14ac:dyDescent="0.3">
      <c r="B3" s="2" t="s">
        <v>55</v>
      </c>
      <c r="C3" s="2" t="s">
        <v>56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61</v>
      </c>
      <c r="I3" s="2" t="s">
        <v>62</v>
      </c>
      <c r="J3" s="2" t="s">
        <v>63</v>
      </c>
      <c r="K3" s="2" t="s">
        <v>64</v>
      </c>
      <c r="L3" s="2" t="s">
        <v>65</v>
      </c>
      <c r="M3" s="2" t="s">
        <v>66</v>
      </c>
      <c r="N3" s="2" t="s">
        <v>67</v>
      </c>
      <c r="O3" s="2" t="s">
        <v>68</v>
      </c>
      <c r="P3" s="2" t="s">
        <v>69</v>
      </c>
      <c r="Q3" s="2" t="s">
        <v>70</v>
      </c>
      <c r="R3" s="2" t="s">
        <v>71</v>
      </c>
      <c r="S3" s="2" t="s">
        <v>72</v>
      </c>
      <c r="T3" s="2" t="s">
        <v>73</v>
      </c>
      <c r="U3" s="2" t="s">
        <v>74</v>
      </c>
    </row>
    <row r="4" spans="1:21" x14ac:dyDescent="0.3">
      <c r="A4" s="3">
        <v>1961</v>
      </c>
      <c r="B4" s="8">
        <v>15.991666666666699</v>
      </c>
      <c r="C4" s="8">
        <v>15.455068493150691</v>
      </c>
      <c r="D4" t="s">
        <v>75</v>
      </c>
      <c r="E4" s="8">
        <v>14.1</v>
      </c>
      <c r="F4" s="8" t="s">
        <v>75</v>
      </c>
      <c r="G4" s="8">
        <v>10.182465753424658</v>
      </c>
      <c r="H4" s="8">
        <v>10.358333333333301</v>
      </c>
      <c r="I4" s="8">
        <v>12.8333333333333</v>
      </c>
      <c r="J4" s="8">
        <v>9.0416666666666696</v>
      </c>
      <c r="K4" s="8">
        <v>7.2333333333333298</v>
      </c>
      <c r="L4" s="8">
        <v>6.8920547945205568</v>
      </c>
      <c r="M4" s="8">
        <v>7.8583333333333298</v>
      </c>
      <c r="N4" s="8">
        <v>6.3916666666666702</v>
      </c>
      <c r="O4" s="8">
        <v>5.7</v>
      </c>
      <c r="P4" s="8">
        <v>4.7</v>
      </c>
      <c r="Q4" s="8">
        <v>5.3</v>
      </c>
      <c r="R4" s="8">
        <v>3.7</v>
      </c>
      <c r="S4" s="8">
        <v>0.72282962109574989</v>
      </c>
      <c r="T4" s="8">
        <v>2.1333333333333302</v>
      </c>
      <c r="U4" s="8">
        <v>16.773972602739718</v>
      </c>
    </row>
    <row r="5" spans="1:21" x14ac:dyDescent="0.3">
      <c r="A5" s="3">
        <v>1962</v>
      </c>
      <c r="B5" s="8">
        <v>15.225</v>
      </c>
      <c r="C5" s="8">
        <v>14.846849315068479</v>
      </c>
      <c r="D5" t="s">
        <v>75</v>
      </c>
      <c r="E5" s="8">
        <v>13.6916666666667</v>
      </c>
      <c r="F5" s="8" t="s">
        <v>75</v>
      </c>
      <c r="G5" s="8">
        <v>10.207417582417589</v>
      </c>
      <c r="H5" s="8">
        <v>10.7083333333333</v>
      </c>
      <c r="I5" s="8">
        <v>12.6833333333333</v>
      </c>
      <c r="J5" s="8">
        <v>8.3583333333333307</v>
      </c>
      <c r="K5" s="8">
        <v>6.8416666666666703</v>
      </c>
      <c r="L5" s="8">
        <v>6.7418732782369126</v>
      </c>
      <c r="M5" s="8">
        <v>7.625</v>
      </c>
      <c r="N5" s="8">
        <v>6.5</v>
      </c>
      <c r="O5" s="8">
        <v>5.4</v>
      </c>
      <c r="P5" s="8">
        <v>5.2619178082191791</v>
      </c>
      <c r="Q5" s="8">
        <v>5.8619178082191787</v>
      </c>
      <c r="R5" s="8">
        <v>4.5916666666666703</v>
      </c>
      <c r="S5" s="8">
        <v>3.0346671786994364</v>
      </c>
      <c r="T5" s="8">
        <v>3.0166666666666702</v>
      </c>
      <c r="U5" s="8">
        <v>16.067365269461071</v>
      </c>
    </row>
    <row r="6" spans="1:21" x14ac:dyDescent="0.3">
      <c r="A6" s="3">
        <v>1963</v>
      </c>
      <c r="B6" s="8">
        <v>15.9</v>
      </c>
      <c r="C6" s="8">
        <v>15.183287671232874</v>
      </c>
      <c r="D6" t="s">
        <v>75</v>
      </c>
      <c r="E6" s="8">
        <v>13.3333333333333</v>
      </c>
      <c r="F6" s="8" t="s">
        <v>75</v>
      </c>
      <c r="G6" s="8">
        <v>10.454794520547944</v>
      </c>
      <c r="H6" s="8">
        <v>10.8333333333333</v>
      </c>
      <c r="I6" s="8">
        <v>12.8166666666667</v>
      </c>
      <c r="J6" s="8">
        <v>8.2583333333333293</v>
      </c>
      <c r="K6" s="8">
        <v>7.1083333333333298</v>
      </c>
      <c r="L6" s="8">
        <v>6.4610958904109532</v>
      </c>
      <c r="M6" s="8">
        <v>7.6583333333333297</v>
      </c>
      <c r="N6" s="8">
        <v>6.9249999999999998</v>
      </c>
      <c r="O6" s="8">
        <v>4.8</v>
      </c>
      <c r="P6" s="8">
        <v>4.5</v>
      </c>
      <c r="Q6" s="8">
        <v>5.7780821917808192</v>
      </c>
      <c r="R6" s="8">
        <v>4.6500000000000004</v>
      </c>
      <c r="S6" s="8">
        <v>2.2066602662570407</v>
      </c>
      <c r="T6" s="8">
        <v>2.2916666666666701</v>
      </c>
      <c r="U6" s="8">
        <v>16.561917808219185</v>
      </c>
    </row>
    <row r="7" spans="1:21" x14ac:dyDescent="0.3">
      <c r="A7" s="3">
        <v>1964</v>
      </c>
      <c r="B7" s="8">
        <v>14.733333333333301</v>
      </c>
      <c r="C7" s="8">
        <v>14.68794520547946</v>
      </c>
      <c r="D7" t="s">
        <v>75</v>
      </c>
      <c r="E7" s="8">
        <v>13.283333333333299</v>
      </c>
      <c r="F7" s="8">
        <v>8.3666666666666707</v>
      </c>
      <c r="G7" s="8">
        <v>9.8608219178082255</v>
      </c>
      <c r="H7" s="8">
        <v>10.4333333333333</v>
      </c>
      <c r="I7" s="8">
        <v>12.616666666666699</v>
      </c>
      <c r="J7" s="8">
        <v>7.7416666666666698</v>
      </c>
      <c r="K7" s="8">
        <v>6.125</v>
      </c>
      <c r="L7" s="8">
        <v>6.2553072625698318</v>
      </c>
      <c r="M7" s="8">
        <v>7.31666666666667</v>
      </c>
      <c r="N7" s="8">
        <v>6.5916666666666703</v>
      </c>
      <c r="O7" s="8">
        <v>5.2</v>
      </c>
      <c r="P7" s="8">
        <v>4.9000000000000004</v>
      </c>
      <c r="Q7" s="8">
        <v>6.0051912568305976</v>
      </c>
      <c r="R7" s="8">
        <v>3.9750000000000001</v>
      </c>
      <c r="S7" s="8">
        <v>2.1917543522785454</v>
      </c>
      <c r="T7" s="8">
        <v>1.7666666666666699</v>
      </c>
      <c r="U7" s="8">
        <v>16.392307692307686</v>
      </c>
    </row>
    <row r="8" spans="1:21" x14ac:dyDescent="0.3">
      <c r="A8" s="3">
        <v>1965</v>
      </c>
      <c r="B8" s="8">
        <v>15.983333333333301</v>
      </c>
      <c r="C8" s="8">
        <v>16.41068493150685</v>
      </c>
      <c r="D8" t="s">
        <v>75</v>
      </c>
      <c r="E8" s="8">
        <v>13.35</v>
      </c>
      <c r="F8" s="8">
        <v>9.7083333333333304</v>
      </c>
      <c r="G8" s="8">
        <v>10.851506849315077</v>
      </c>
      <c r="H8" s="8">
        <v>11.1833333333333</v>
      </c>
      <c r="I8" s="8">
        <v>12.75</v>
      </c>
      <c r="J8" s="8">
        <v>8.7583333333333293</v>
      </c>
      <c r="K8" s="8">
        <v>7.6666666666666696</v>
      </c>
      <c r="L8" s="8">
        <v>7.115109890109899</v>
      </c>
      <c r="M8" s="8">
        <v>7.6083333333333298</v>
      </c>
      <c r="N8" s="8">
        <v>6.6583333333333297</v>
      </c>
      <c r="O8" s="8">
        <v>5.7</v>
      </c>
      <c r="P8" s="8">
        <v>5.4</v>
      </c>
      <c r="Q8" s="8">
        <v>6.2</v>
      </c>
      <c r="R8" s="8">
        <v>3.9249999999999998</v>
      </c>
      <c r="S8" s="8">
        <v>1.8810855094726058</v>
      </c>
      <c r="T8" s="8">
        <v>2.3416666666666699</v>
      </c>
      <c r="U8" s="8">
        <v>16.541917808219186</v>
      </c>
    </row>
    <row r="9" spans="1:21" x14ac:dyDescent="0.3">
      <c r="A9" s="3">
        <v>1966</v>
      </c>
      <c r="B9" s="8">
        <v>14.9333333333333</v>
      </c>
      <c r="C9" s="8">
        <v>16.579945054945068</v>
      </c>
      <c r="D9" t="s">
        <v>75</v>
      </c>
      <c r="E9" s="8">
        <v>12.516666666666699</v>
      </c>
      <c r="F9" s="8">
        <v>8.3249999999999993</v>
      </c>
      <c r="G9" s="8">
        <v>9.9901369863013656</v>
      </c>
      <c r="H9" s="8">
        <v>10.75</v>
      </c>
      <c r="I9" s="8">
        <v>11.508333333333301</v>
      </c>
      <c r="J9" s="8">
        <v>7.8250000000000002</v>
      </c>
      <c r="K9" s="8">
        <v>6.6666666666666696</v>
      </c>
      <c r="L9" s="8">
        <v>6.3333333333333304</v>
      </c>
      <c r="M9" s="8">
        <v>7.4749999999999996</v>
      </c>
      <c r="N9" s="8">
        <v>6.8916666666666702</v>
      </c>
      <c r="O9" s="8">
        <v>6</v>
      </c>
      <c r="P9" s="8">
        <v>5.4958904109589035</v>
      </c>
      <c r="Q9" s="8">
        <v>6.0958904109589032</v>
      </c>
      <c r="R9" s="8">
        <v>4.2833333333333297</v>
      </c>
      <c r="S9" s="8">
        <v>2.2357667690732206</v>
      </c>
      <c r="T9" s="8">
        <v>2.43333333333333</v>
      </c>
      <c r="U9" s="8">
        <v>16.56227544910179</v>
      </c>
    </row>
    <row r="10" spans="1:21" x14ac:dyDescent="0.3">
      <c r="A10" s="3">
        <v>1967</v>
      </c>
      <c r="B10" s="8">
        <v>15.266666666666699</v>
      </c>
      <c r="C10" s="8">
        <v>14.9227397260274</v>
      </c>
      <c r="D10" t="s">
        <v>75</v>
      </c>
      <c r="E10" s="8">
        <v>12.783333333333299</v>
      </c>
      <c r="F10" s="8">
        <v>8.4583333333333304</v>
      </c>
      <c r="G10" s="8">
        <v>10.100273972602745</v>
      </c>
      <c r="H10" s="8">
        <v>10.858333333333301</v>
      </c>
      <c r="I10" s="8">
        <v>12.3</v>
      </c>
      <c r="J10" s="8">
        <v>7</v>
      </c>
      <c r="K10" s="8">
        <v>5.9</v>
      </c>
      <c r="L10" s="8">
        <v>6.1416666666666702</v>
      </c>
      <c r="M10" s="8">
        <v>7.4166666666666696</v>
      </c>
      <c r="N10" s="8">
        <v>6.2916666666666696</v>
      </c>
      <c r="O10" s="8">
        <v>5.0999999999999996</v>
      </c>
      <c r="P10" s="8">
        <v>5.5139726027397211</v>
      </c>
      <c r="Q10" s="8">
        <v>6.2038356164383588</v>
      </c>
      <c r="R10" s="8">
        <v>4.30833333333333</v>
      </c>
      <c r="S10" s="8">
        <v>2.8209350998463907</v>
      </c>
      <c r="T10" s="8">
        <v>2.7333333333333298</v>
      </c>
      <c r="U10" s="8">
        <v>17.196428571428573</v>
      </c>
    </row>
    <row r="11" spans="1:21" x14ac:dyDescent="0.3">
      <c r="A11" s="3">
        <v>1968</v>
      </c>
      <c r="B11" s="8">
        <v>15.241666666666699</v>
      </c>
      <c r="C11" s="8">
        <v>14.76620879120877</v>
      </c>
      <c r="D11" t="s">
        <v>75</v>
      </c>
      <c r="E11" s="8">
        <v>12.6666666666667</v>
      </c>
      <c r="F11" s="8">
        <v>8.4749999999999996</v>
      </c>
      <c r="G11" s="8">
        <v>10.522191780821935</v>
      </c>
      <c r="H11" s="8">
        <v>12.116666666666699</v>
      </c>
      <c r="I11" s="8">
        <v>12.658333333333299</v>
      </c>
      <c r="J11" s="8">
        <v>7.4916666666666698</v>
      </c>
      <c r="K11" s="8">
        <v>6.3916666666666702</v>
      </c>
      <c r="L11" s="8">
        <v>6.19166666666667</v>
      </c>
      <c r="M11" s="8">
        <v>7.7333333333333298</v>
      </c>
      <c r="N11" s="8">
        <v>6.5083333333333302</v>
      </c>
      <c r="O11" s="8">
        <v>6</v>
      </c>
      <c r="P11" s="8">
        <v>5.7095628415300546</v>
      </c>
      <c r="Q11" s="8">
        <v>6.6857923497267775</v>
      </c>
      <c r="R11" s="8">
        <v>4.7583333333333302</v>
      </c>
      <c r="S11" s="8">
        <v>2.9822331029185869</v>
      </c>
      <c r="T11" s="8">
        <v>2.9249999999999998</v>
      </c>
      <c r="U11" s="8">
        <v>17.327927927927934</v>
      </c>
    </row>
    <row r="12" spans="1:21" x14ac:dyDescent="0.3">
      <c r="A12" s="3">
        <v>1969</v>
      </c>
      <c r="B12" s="8">
        <v>16.274999999999999</v>
      </c>
      <c r="C12" s="8">
        <v>15.556318681318681</v>
      </c>
      <c r="D12" t="s">
        <v>75</v>
      </c>
      <c r="E12" s="8">
        <v>12.975</v>
      </c>
      <c r="F12" s="8">
        <v>9.0916666666666703</v>
      </c>
      <c r="G12" s="8">
        <v>10.755616438356157</v>
      </c>
      <c r="H12" s="8">
        <v>11.9166666666667</v>
      </c>
      <c r="I12" s="8">
        <v>12.5583333333333</v>
      </c>
      <c r="J12" s="8">
        <v>8.19166666666667</v>
      </c>
      <c r="K12" s="8">
        <v>7.2166666666666703</v>
      </c>
      <c r="L12" s="8">
        <v>6.5250000000000004</v>
      </c>
      <c r="M12" s="8">
        <v>7.43333333333333</v>
      </c>
      <c r="N12" s="8">
        <v>5.81666666666667</v>
      </c>
      <c r="O12" s="8">
        <v>5.755342465753424</v>
      </c>
      <c r="P12" s="8">
        <v>5.3586301369863047</v>
      </c>
      <c r="Q12" s="8">
        <v>6.2575342465753474</v>
      </c>
      <c r="R12" s="8">
        <v>4.4833333333333298</v>
      </c>
      <c r="S12" s="8">
        <v>2.4564292114695334</v>
      </c>
      <c r="T12" s="8">
        <v>2.69166666666667</v>
      </c>
      <c r="U12" s="8">
        <v>18.066082191780836</v>
      </c>
    </row>
    <row r="13" spans="1:21" x14ac:dyDescent="0.3">
      <c r="A13" s="3">
        <v>1970</v>
      </c>
      <c r="B13" s="8">
        <v>15.025</v>
      </c>
      <c r="C13" s="8">
        <v>14.935616438356153</v>
      </c>
      <c r="D13" t="s">
        <v>75</v>
      </c>
      <c r="E13" s="8">
        <v>12.4333333333333</v>
      </c>
      <c r="F13" s="8">
        <v>8.3916666666666693</v>
      </c>
      <c r="G13" s="8">
        <v>10.686027397260276</v>
      </c>
      <c r="H13" s="8">
        <v>11.658333333333299</v>
      </c>
      <c r="I13" s="8">
        <v>12.5666666666667</v>
      </c>
      <c r="J13" s="8">
        <v>7.85</v>
      </c>
      <c r="K13" s="8">
        <v>6.7</v>
      </c>
      <c r="L13" s="8">
        <v>6.2</v>
      </c>
      <c r="M13" s="8">
        <v>6.8666666666666698</v>
      </c>
      <c r="N13" s="8">
        <v>5.9083333333333297</v>
      </c>
      <c r="O13" s="8">
        <v>5.7200000000000051</v>
      </c>
      <c r="P13" s="8">
        <v>5.2986301369863025</v>
      </c>
      <c r="Q13" s="8">
        <v>6.1202739726027389</v>
      </c>
      <c r="R13" s="8">
        <v>4.4166666666666696</v>
      </c>
      <c r="S13" s="8">
        <v>2.7393753200204816</v>
      </c>
      <c r="T13" s="8">
        <v>2.6583333333333301</v>
      </c>
      <c r="U13" s="8">
        <v>17.083241758241765</v>
      </c>
    </row>
    <row r="14" spans="1:21" x14ac:dyDescent="0.3">
      <c r="A14" s="3">
        <v>1971</v>
      </c>
      <c r="B14" s="8">
        <v>14.908333333333299</v>
      </c>
      <c r="C14" s="8">
        <v>14.639178082191782</v>
      </c>
      <c r="D14" s="8">
        <v>0.57084384324734716</v>
      </c>
      <c r="E14" s="8">
        <v>12.95</v>
      </c>
      <c r="F14" s="8">
        <v>8.55833333333333</v>
      </c>
      <c r="G14" s="8">
        <v>9.7674931129476583</v>
      </c>
      <c r="H14" s="8">
        <v>10.866666666666699</v>
      </c>
      <c r="I14" s="8">
        <v>12.516666666666699</v>
      </c>
      <c r="J14" s="8">
        <v>7.6166666666666698</v>
      </c>
      <c r="K14" s="8">
        <v>6.5333333333333297</v>
      </c>
      <c r="L14" s="8">
        <v>6.125</v>
      </c>
      <c r="M14" s="8">
        <v>7.0166666666666702</v>
      </c>
      <c r="N14" s="8">
        <v>5.30833333333333</v>
      </c>
      <c r="O14" s="8">
        <v>5.1136986301369909</v>
      </c>
      <c r="P14" s="8">
        <v>4.9394520547945202</v>
      </c>
      <c r="Q14" s="8">
        <v>5.7953424657534267</v>
      </c>
      <c r="R14" s="8">
        <v>3.6166666666666698</v>
      </c>
      <c r="S14" s="8">
        <v>2.211748591909882</v>
      </c>
      <c r="T14" s="8">
        <v>2.1749999999999998</v>
      </c>
      <c r="U14" s="8">
        <v>17.712396694214881</v>
      </c>
    </row>
    <row r="15" spans="1:21" x14ac:dyDescent="0.3">
      <c r="A15" s="3">
        <v>1972</v>
      </c>
      <c r="B15" s="8">
        <v>16.558333333333302</v>
      </c>
      <c r="C15" s="8">
        <v>16.039999999999992</v>
      </c>
      <c r="D15" s="8">
        <v>2.4685664230096944</v>
      </c>
      <c r="E15" s="8">
        <v>13.95</v>
      </c>
      <c r="F15" s="8">
        <v>9.4083333333333297</v>
      </c>
      <c r="G15" s="8">
        <v>10.327576601671302</v>
      </c>
      <c r="H15" s="8">
        <v>11.2083333333333</v>
      </c>
      <c r="I15" s="8">
        <v>13.358333333333301</v>
      </c>
      <c r="J15" s="8">
        <v>8.7333333333333307</v>
      </c>
      <c r="K15" s="8">
        <v>8.1416666666666693</v>
      </c>
      <c r="L15" s="8">
        <v>6.9916666666666698</v>
      </c>
      <c r="M15" s="8">
        <v>7.8916666666666702</v>
      </c>
      <c r="N15" s="8">
        <v>6.0833333333333304</v>
      </c>
      <c r="O15" s="8">
        <v>5.4650273224043744</v>
      </c>
      <c r="P15" s="8">
        <v>5.0185792349726741</v>
      </c>
      <c r="Q15" s="8">
        <v>5.6950819672131159</v>
      </c>
      <c r="R15" s="8">
        <v>3.3333333333333299</v>
      </c>
      <c r="S15" s="8">
        <v>1.3958083717357912</v>
      </c>
      <c r="T15" s="8">
        <v>2.5</v>
      </c>
      <c r="U15" s="8">
        <v>18.163888888888874</v>
      </c>
    </row>
    <row r="16" spans="1:21" x14ac:dyDescent="0.3">
      <c r="A16" s="3">
        <v>1973</v>
      </c>
      <c r="B16" s="8">
        <v>15.324999999999999</v>
      </c>
      <c r="C16" s="8">
        <v>15.301917808219169</v>
      </c>
      <c r="D16" s="8">
        <v>1.2853934971838199</v>
      </c>
      <c r="E16" s="8">
        <v>13.258333333333301</v>
      </c>
      <c r="F16" s="8">
        <v>8.5916666666666703</v>
      </c>
      <c r="G16" s="8">
        <v>10.160164835164831</v>
      </c>
      <c r="H16" s="8">
        <v>10.391666666666699</v>
      </c>
      <c r="I16" s="8">
        <v>12.741666666666699</v>
      </c>
      <c r="J16" s="8">
        <v>7.65</v>
      </c>
      <c r="K16" s="8">
        <v>6.68333333333333</v>
      </c>
      <c r="L16" s="8">
        <v>5.7416666666666698</v>
      </c>
      <c r="M16" s="8">
        <v>6.625</v>
      </c>
      <c r="N16" s="8">
        <v>5.2750000000000004</v>
      </c>
      <c r="O16" s="8">
        <v>4.7983561643835611</v>
      </c>
      <c r="P16" s="8">
        <v>4.9876712328767194</v>
      </c>
      <c r="Q16" s="8">
        <v>5.6142465753424675</v>
      </c>
      <c r="R16" s="8">
        <v>3.875</v>
      </c>
      <c r="S16" s="8">
        <v>2.1576849718381976</v>
      </c>
      <c r="T16" s="8">
        <v>2.43333333333333</v>
      </c>
      <c r="U16" s="8">
        <v>18.170136986301355</v>
      </c>
    </row>
    <row r="17" spans="1:21" x14ac:dyDescent="0.3">
      <c r="A17" s="3">
        <v>1974</v>
      </c>
      <c r="B17" s="8">
        <v>15.716666666666701</v>
      </c>
      <c r="C17" s="8">
        <v>14.995342465753408</v>
      </c>
      <c r="D17" s="8">
        <v>1.3306185488285047</v>
      </c>
      <c r="E17" s="8">
        <v>13.008333333333301</v>
      </c>
      <c r="F17" s="8">
        <v>8.3416666666666703</v>
      </c>
      <c r="G17" s="8">
        <v>9.5920547945205463</v>
      </c>
      <c r="H17" s="8">
        <v>10.908333333333299</v>
      </c>
      <c r="I17" s="8">
        <v>12.6</v>
      </c>
      <c r="J17" s="8">
        <v>7.69166666666667</v>
      </c>
      <c r="K17" s="8">
        <v>6.3250000000000002</v>
      </c>
      <c r="L17" s="8">
        <v>5.3333333333333304</v>
      </c>
      <c r="M17" s="8">
        <v>6.9833333333333298</v>
      </c>
      <c r="N17" s="8">
        <v>5.4166666666666696</v>
      </c>
      <c r="O17" s="8">
        <v>4.7646575342465738</v>
      </c>
      <c r="P17" s="8">
        <v>4.938082191780822</v>
      </c>
      <c r="Q17" s="8">
        <v>5.5975342465753375</v>
      </c>
      <c r="R17" s="8">
        <v>3.7749999999999999</v>
      </c>
      <c r="S17" s="8">
        <v>1.8882974910394268</v>
      </c>
      <c r="T17" s="8">
        <v>2.4249999999999998</v>
      </c>
      <c r="U17" s="8">
        <v>17.742699724517895</v>
      </c>
    </row>
    <row r="18" spans="1:21" x14ac:dyDescent="0.3">
      <c r="A18" s="3">
        <v>1975</v>
      </c>
      <c r="B18" s="8">
        <v>15.5666666666667</v>
      </c>
      <c r="C18" s="8">
        <v>14.881868131868117</v>
      </c>
      <c r="D18" s="8">
        <v>1.5416888212966844</v>
      </c>
      <c r="E18" s="8">
        <v>13.074999999999999</v>
      </c>
      <c r="F18" s="8">
        <v>8.68333333333333</v>
      </c>
      <c r="G18" s="8">
        <v>9.6117808219177991</v>
      </c>
      <c r="H18" s="8">
        <v>11.158333333333299</v>
      </c>
      <c r="I18" s="8">
        <v>12.5</v>
      </c>
      <c r="J18" s="8">
        <v>7.9833333333333298</v>
      </c>
      <c r="K18" s="8">
        <v>7.1</v>
      </c>
      <c r="L18" s="8">
        <v>5.7416666666666698</v>
      </c>
      <c r="M18" s="8">
        <v>7.3416666666666703</v>
      </c>
      <c r="N18" s="8">
        <v>5.9666666666666703</v>
      </c>
      <c r="O18" s="8">
        <v>5.5597260273972644</v>
      </c>
      <c r="P18" s="8">
        <v>5.6090410958904098</v>
      </c>
      <c r="Q18" s="8">
        <v>5.9980821917808216</v>
      </c>
      <c r="R18" s="8">
        <v>4.1333333333333302</v>
      </c>
      <c r="S18" s="8">
        <v>2.515236175115207</v>
      </c>
      <c r="T18" s="8">
        <v>2.6083333333333298</v>
      </c>
      <c r="U18" s="8">
        <v>17.690136986301383</v>
      </c>
    </row>
    <row r="19" spans="1:21" x14ac:dyDescent="0.3">
      <c r="A19" s="3">
        <v>1976</v>
      </c>
      <c r="B19" s="8">
        <v>16.366666666666699</v>
      </c>
      <c r="C19" s="8">
        <v>15.740821917808214</v>
      </c>
      <c r="D19" s="8">
        <v>2.4629158986175117</v>
      </c>
      <c r="E19" s="8">
        <v>13.3083333333333</v>
      </c>
      <c r="F19" s="8">
        <v>9.06666666666667</v>
      </c>
      <c r="G19" s="8">
        <v>10.089589041095889</v>
      </c>
      <c r="H19" s="8">
        <v>11.241666666666699</v>
      </c>
      <c r="I19" s="8">
        <v>12.65</v>
      </c>
      <c r="J19" s="8">
        <v>8.2666666666666693</v>
      </c>
      <c r="K19" s="8">
        <v>6.5916666666666703</v>
      </c>
      <c r="L19" s="8">
        <v>5.8333333333333304</v>
      </c>
      <c r="M19" s="8">
        <v>7.0750000000000002</v>
      </c>
      <c r="N19" s="8">
        <v>5.7249999999999996</v>
      </c>
      <c r="O19" s="8">
        <v>5.0505464480874345</v>
      </c>
      <c r="P19" s="8">
        <v>5.0631147540983612</v>
      </c>
      <c r="Q19" s="8">
        <v>5.8448087431694011</v>
      </c>
      <c r="R19" s="8">
        <v>3.7333333333333298</v>
      </c>
      <c r="S19" s="8">
        <v>2.0376414490527393</v>
      </c>
      <c r="T19" s="8">
        <v>2.4833333333333298</v>
      </c>
      <c r="U19" s="8">
        <v>17.37616438356164</v>
      </c>
    </row>
    <row r="20" spans="1:21" x14ac:dyDescent="0.3">
      <c r="A20" s="3">
        <v>1977</v>
      </c>
      <c r="B20" s="8">
        <v>16.283333333333299</v>
      </c>
      <c r="C20" s="8">
        <v>15.85479452054795</v>
      </c>
      <c r="D20" s="8">
        <v>2.0626406810035847</v>
      </c>
      <c r="E20" s="8">
        <v>14.383333333333301</v>
      </c>
      <c r="F20" s="8">
        <v>10.074999999999999</v>
      </c>
      <c r="G20" s="8">
        <v>10.697260273972601</v>
      </c>
      <c r="H20" s="8">
        <v>11.8</v>
      </c>
      <c r="I20" s="8">
        <v>13.5833333333333</v>
      </c>
      <c r="J20" s="8">
        <v>9.3416666666666703</v>
      </c>
      <c r="K20" s="8">
        <v>8.3000000000000007</v>
      </c>
      <c r="L20" s="8">
        <v>7.2916666666666696</v>
      </c>
      <c r="M20" s="8">
        <v>8.1750000000000007</v>
      </c>
      <c r="N20" s="8">
        <v>7.0916666666666703</v>
      </c>
      <c r="O20" s="8">
        <v>6.6172602739726045</v>
      </c>
      <c r="P20" s="8">
        <v>6.1868493150684936</v>
      </c>
      <c r="Q20" s="8">
        <v>6.7060273972602644</v>
      </c>
      <c r="R20" s="8">
        <v>4.3666666666666698</v>
      </c>
      <c r="S20" s="8">
        <v>2.5431694828469023</v>
      </c>
      <c r="T20" s="8">
        <v>2.5916666666666699</v>
      </c>
      <c r="U20" s="8">
        <v>18.189041095890417</v>
      </c>
    </row>
    <row r="21" spans="1:21" x14ac:dyDescent="0.3">
      <c r="A21" s="3">
        <v>1978</v>
      </c>
      <c r="B21" s="8">
        <v>15.9333333333333</v>
      </c>
      <c r="C21" s="8">
        <v>15.44246575342464</v>
      </c>
      <c r="D21" s="8">
        <v>2.5792958269329236</v>
      </c>
      <c r="E21" s="8">
        <v>13.891666666666699</v>
      </c>
      <c r="F21" s="8">
        <v>9.5083333333333293</v>
      </c>
      <c r="G21" s="8">
        <v>10.285753424657532</v>
      </c>
      <c r="H21" s="8">
        <v>11.908333333333299</v>
      </c>
      <c r="I21" s="8">
        <v>13.6916666666667</v>
      </c>
      <c r="J21" s="8">
        <v>9.1583333333333297</v>
      </c>
      <c r="K21" s="8">
        <v>8.2166666666666703</v>
      </c>
      <c r="L21" s="8">
        <v>6.8916666666666702</v>
      </c>
      <c r="M21" s="8">
        <v>7.9749999999999996</v>
      </c>
      <c r="N21" s="8">
        <v>6.5083333333333302</v>
      </c>
      <c r="O21" s="8">
        <v>6.1556164383561658</v>
      </c>
      <c r="P21" s="8">
        <v>5.76602739726028</v>
      </c>
      <c r="Q21" s="8">
        <v>6.6265753424657552</v>
      </c>
      <c r="R21" s="8">
        <v>4.43333333333333</v>
      </c>
      <c r="S21" s="8">
        <v>2.4981278801843314</v>
      </c>
      <c r="T21" s="8">
        <v>3.15</v>
      </c>
      <c r="U21" s="8">
        <v>18.160821917808217</v>
      </c>
    </row>
    <row r="22" spans="1:21" x14ac:dyDescent="0.3">
      <c r="A22" s="3">
        <v>1979</v>
      </c>
      <c r="B22" s="8">
        <v>16.058333333333302</v>
      </c>
      <c r="C22" s="8">
        <v>15.366027397260272</v>
      </c>
      <c r="D22" s="8">
        <v>3.1014590991754516</v>
      </c>
      <c r="E22" s="8">
        <v>13.9583333333333</v>
      </c>
      <c r="F22" s="8">
        <v>9.5166666666666693</v>
      </c>
      <c r="G22" s="8">
        <v>10.516438356164382</v>
      </c>
      <c r="H22" s="8">
        <v>11.875</v>
      </c>
      <c r="I22" s="8">
        <v>13.675000000000001</v>
      </c>
      <c r="J22" s="8">
        <v>8.6</v>
      </c>
      <c r="K22" s="8">
        <v>7.5916666666666703</v>
      </c>
      <c r="L22" s="8">
        <v>6.4749999999999996</v>
      </c>
      <c r="M22" s="8">
        <v>7.5166666666666702</v>
      </c>
      <c r="N22" s="8">
        <v>5.93333333333333</v>
      </c>
      <c r="O22" s="8">
        <v>5.8550684931506884</v>
      </c>
      <c r="P22" s="8">
        <v>5.4084931506849347</v>
      </c>
      <c r="Q22" s="8">
        <v>6.559178082191786</v>
      </c>
      <c r="R22" s="8">
        <v>4.2583333333333302</v>
      </c>
      <c r="S22" s="8">
        <v>2.6232770097286222</v>
      </c>
      <c r="T22" s="8">
        <v>3.0833333333333299</v>
      </c>
      <c r="U22" s="8">
        <v>18.104109589041087</v>
      </c>
    </row>
    <row r="23" spans="1:21" x14ac:dyDescent="0.3">
      <c r="A23" s="3">
        <v>1980</v>
      </c>
      <c r="B23" s="8">
        <v>16.158333333333299</v>
      </c>
      <c r="C23" s="8">
        <v>15.610958904109594</v>
      </c>
      <c r="D23" s="8">
        <v>3.0614143625192014</v>
      </c>
      <c r="E23" s="8">
        <v>14.391666666666699</v>
      </c>
      <c r="F23" s="8">
        <v>10.341666666666701</v>
      </c>
      <c r="G23" s="8">
        <v>11.067123287671242</v>
      </c>
      <c r="H23" s="8">
        <v>12.033333333333299</v>
      </c>
      <c r="I23" s="8">
        <v>13.75</v>
      </c>
      <c r="J23" s="8">
        <v>9.0500000000000007</v>
      </c>
      <c r="K23" s="8">
        <v>7.7666666666666702</v>
      </c>
      <c r="L23" s="8">
        <v>7.1333333333333302</v>
      </c>
      <c r="M23" s="8">
        <v>8.2583333333333293</v>
      </c>
      <c r="N23" s="8">
        <v>6.4833333333333298</v>
      </c>
      <c r="O23" s="8">
        <v>6.4904371584699492</v>
      </c>
      <c r="P23" s="8">
        <v>6.1024590163934436</v>
      </c>
      <c r="Q23" s="8">
        <v>6.7510928961748622</v>
      </c>
      <c r="R23" s="8">
        <v>4.4666666666666703</v>
      </c>
      <c r="S23" s="8">
        <v>2.7694898873527904</v>
      </c>
      <c r="T23" s="8">
        <v>2.5750000000000002</v>
      </c>
      <c r="U23" s="8">
        <v>18.688219178082178</v>
      </c>
    </row>
    <row r="24" spans="1:21" x14ac:dyDescent="0.3">
      <c r="A24" s="3">
        <v>1981</v>
      </c>
      <c r="B24" s="8">
        <v>16.033333333333299</v>
      </c>
      <c r="C24" s="8">
        <v>15.862465753424669</v>
      </c>
      <c r="D24" s="8">
        <v>2.8604901433691765</v>
      </c>
      <c r="E24" s="8">
        <v>14.5416666666667</v>
      </c>
      <c r="F24" s="8">
        <v>9.9916666666666707</v>
      </c>
      <c r="G24" s="8">
        <v>10.493424657534247</v>
      </c>
      <c r="H24" s="8">
        <v>11.775</v>
      </c>
      <c r="I24" s="8">
        <v>13.4166666666667</v>
      </c>
      <c r="J24" s="8">
        <v>8.4749999999999996</v>
      </c>
      <c r="K24" s="8">
        <v>7.4083333333333297</v>
      </c>
      <c r="L24" s="8">
        <v>7.0250000000000004</v>
      </c>
      <c r="M24" s="8">
        <v>8.3666666666666707</v>
      </c>
      <c r="N24" s="8">
        <v>6.55833333333333</v>
      </c>
      <c r="O24" s="8">
        <v>6.1975342465753469</v>
      </c>
      <c r="P24" s="8">
        <v>6.0339726027397278</v>
      </c>
      <c r="Q24" s="8">
        <v>6.5638356164383582</v>
      </c>
      <c r="R24" s="8">
        <v>4.4583333333333304</v>
      </c>
      <c r="S24" s="8">
        <v>2.5037845622119814</v>
      </c>
      <c r="T24" s="8">
        <v>3.3416666666666699</v>
      </c>
      <c r="U24" s="8">
        <v>18.062465753424632</v>
      </c>
    </row>
    <row r="25" spans="1:21" x14ac:dyDescent="0.3">
      <c r="A25" s="3">
        <v>1982</v>
      </c>
      <c r="B25" s="8">
        <v>16.616666666666699</v>
      </c>
      <c r="C25" s="8">
        <v>16.627945205479438</v>
      </c>
      <c r="D25" s="8">
        <v>3.3371830517153094</v>
      </c>
      <c r="E25" s="8">
        <v>14.891666666666699</v>
      </c>
      <c r="F25" s="8">
        <v>10.608333333333301</v>
      </c>
      <c r="G25" s="8">
        <v>11.273698630136991</v>
      </c>
      <c r="H25" s="8">
        <v>12.516666666666699</v>
      </c>
      <c r="I25" s="8">
        <v>13.533333333333299</v>
      </c>
      <c r="J25" s="8">
        <v>9.1166666666666707</v>
      </c>
      <c r="K25" s="8">
        <v>7.9916666666666698</v>
      </c>
      <c r="L25" s="8">
        <v>7.9249999999999998</v>
      </c>
      <c r="M25" s="8">
        <v>8.6416666666666693</v>
      </c>
      <c r="N25" s="8">
        <v>6.8666666666666698</v>
      </c>
      <c r="O25" s="8">
        <v>6.5791780821917785</v>
      </c>
      <c r="P25" s="8">
        <v>6.2005479452054777</v>
      </c>
      <c r="Q25" s="8">
        <v>6.7649315068493134</v>
      </c>
      <c r="R25" s="8">
        <v>4.0083333333333302</v>
      </c>
      <c r="S25" s="8">
        <v>1.5647350230414745</v>
      </c>
      <c r="T25" s="8">
        <v>3.30833333333333</v>
      </c>
      <c r="U25" s="8">
        <v>18.331506849315065</v>
      </c>
    </row>
    <row r="26" spans="1:21" x14ac:dyDescent="0.3">
      <c r="A26" s="3">
        <v>1983</v>
      </c>
      <c r="B26" s="8">
        <v>18.9166666666667</v>
      </c>
      <c r="C26" s="8">
        <v>18.045479452054803</v>
      </c>
      <c r="D26" s="8">
        <v>2.7621799795186894</v>
      </c>
      <c r="E26" s="8">
        <v>15.9166666666667</v>
      </c>
      <c r="F26" s="8">
        <v>11.5666666666667</v>
      </c>
      <c r="G26" s="8">
        <v>11.288219178082182</v>
      </c>
      <c r="H26" s="8">
        <v>11.508333333333301</v>
      </c>
      <c r="I26" s="8">
        <v>13.383333333333301</v>
      </c>
      <c r="J26" s="8">
        <v>8.3833333333333293</v>
      </c>
      <c r="K26" s="8">
        <v>7.2833333333333297</v>
      </c>
      <c r="L26" s="8">
        <v>7.19166666666667</v>
      </c>
      <c r="M26" s="8">
        <v>7.875</v>
      </c>
      <c r="N26" s="8">
        <v>6.05833333333333</v>
      </c>
      <c r="O26" s="8">
        <v>5.6668493150684931</v>
      </c>
      <c r="P26" s="8">
        <v>5.3068493150684946</v>
      </c>
      <c r="Q26" s="8">
        <v>6.2342465753424694</v>
      </c>
      <c r="R26" s="8">
        <v>4.8916666666666702</v>
      </c>
      <c r="S26" s="8">
        <v>2.4364458525345616</v>
      </c>
      <c r="T26" s="8">
        <v>3.6666666666666701</v>
      </c>
      <c r="U26" s="8">
        <v>17.396986301369868</v>
      </c>
    </row>
    <row r="27" spans="1:21" x14ac:dyDescent="0.3">
      <c r="A27" s="3">
        <v>1984</v>
      </c>
      <c r="B27" s="8">
        <v>16.616666666666699</v>
      </c>
      <c r="C27" s="8">
        <v>15.815890410958902</v>
      </c>
      <c r="D27" s="8">
        <v>2.5098297491039432</v>
      </c>
      <c r="E27" s="8">
        <v>14.1</v>
      </c>
      <c r="F27" s="8">
        <v>10.116666666666699</v>
      </c>
      <c r="G27" s="8">
        <v>10.43753424657535</v>
      </c>
      <c r="H27" s="8">
        <v>11.6</v>
      </c>
      <c r="I27" s="8">
        <v>13.125</v>
      </c>
      <c r="J27" s="8">
        <v>8.3000000000000007</v>
      </c>
      <c r="K27" s="8">
        <v>6.94166666666667</v>
      </c>
      <c r="L27" s="8">
        <v>6.9749999999999996</v>
      </c>
      <c r="M27" s="8">
        <v>7.9583333333333304</v>
      </c>
      <c r="N27" s="8">
        <v>6.18333333333333</v>
      </c>
      <c r="O27" s="8">
        <v>5.7081967213114737</v>
      </c>
      <c r="P27" s="8">
        <v>5.2773224043715832</v>
      </c>
      <c r="Q27" s="8">
        <v>6.0019125683060119</v>
      </c>
      <c r="R27" s="8">
        <v>3.6083333333333298</v>
      </c>
      <c r="S27" s="8">
        <v>1.5853814644137223</v>
      </c>
      <c r="T27" s="8">
        <v>2.4500000000000002</v>
      </c>
      <c r="U27" s="8">
        <v>17.975342465753414</v>
      </c>
    </row>
    <row r="28" spans="1:21" x14ac:dyDescent="0.3">
      <c r="A28" s="3">
        <v>1985</v>
      </c>
      <c r="B28" s="8">
        <v>16.241666666666699</v>
      </c>
      <c r="C28" s="8">
        <v>15.339726027397271</v>
      </c>
      <c r="D28" s="8">
        <v>2.2509888632872497</v>
      </c>
      <c r="E28" s="8">
        <v>13.733333333333301</v>
      </c>
      <c r="F28" s="8">
        <v>9.6750000000000007</v>
      </c>
      <c r="G28" s="8">
        <v>10.606301369863019</v>
      </c>
      <c r="H28" s="8">
        <v>11.8333333333333</v>
      </c>
      <c r="I28" s="8">
        <v>13.658333333333299</v>
      </c>
      <c r="J28" s="8">
        <v>8.3916666666666693</v>
      </c>
      <c r="K28" s="8">
        <v>7.4833333333333298</v>
      </c>
      <c r="L28" s="8">
        <v>7.2750000000000004</v>
      </c>
      <c r="M28" s="8">
        <v>8.1583333333333297</v>
      </c>
      <c r="N28" s="8">
        <v>6.5916666666666703</v>
      </c>
      <c r="O28" s="8">
        <v>6.580000000000001</v>
      </c>
      <c r="P28" s="8">
        <v>6.3060273972602685</v>
      </c>
      <c r="Q28" s="8">
        <v>6.8690410958904131</v>
      </c>
      <c r="R28" s="8">
        <v>4.5833333333333304</v>
      </c>
      <c r="S28" s="8">
        <v>2.9732014848950326</v>
      </c>
      <c r="T28" s="8">
        <v>3.55833333333333</v>
      </c>
      <c r="U28" s="8">
        <v>17.743835616438353</v>
      </c>
    </row>
    <row r="29" spans="1:21" x14ac:dyDescent="0.3">
      <c r="A29" s="3">
        <v>1986</v>
      </c>
      <c r="B29" s="8">
        <v>16.008333333333301</v>
      </c>
      <c r="C29" s="8">
        <v>15.712328767123285</v>
      </c>
      <c r="D29" s="8">
        <v>2.4812948028673838</v>
      </c>
      <c r="E29" s="8">
        <v>14.391666666666699</v>
      </c>
      <c r="F29" s="8">
        <v>9.93333333333333</v>
      </c>
      <c r="G29" s="8">
        <v>10.772876712328769</v>
      </c>
      <c r="H29" s="8">
        <v>11.633333333333301</v>
      </c>
      <c r="I29" s="8">
        <v>13.55</v>
      </c>
      <c r="J29" s="8">
        <v>9.0500000000000007</v>
      </c>
      <c r="K29" s="8">
        <v>8.0166666666666693</v>
      </c>
      <c r="L29" s="8">
        <v>7.68333333333333</v>
      </c>
      <c r="M29" s="8">
        <v>8.3666666666666707</v>
      </c>
      <c r="N29" s="8">
        <v>6.3666666666666698</v>
      </c>
      <c r="O29" s="8">
        <v>6.2484931506849302</v>
      </c>
      <c r="P29" s="8">
        <v>5.8789041095890369</v>
      </c>
      <c r="Q29" s="8">
        <v>6.2882191780821941</v>
      </c>
      <c r="R29" s="8">
        <v>3.7666666666666702</v>
      </c>
      <c r="S29" s="8">
        <v>1.97203853046595</v>
      </c>
      <c r="T29" s="8">
        <v>2.5166666666666702</v>
      </c>
      <c r="U29" s="8">
        <v>17.706849315068489</v>
      </c>
    </row>
    <row r="30" spans="1:21" x14ac:dyDescent="0.3">
      <c r="A30" s="3">
        <v>1987</v>
      </c>
      <c r="B30" s="8">
        <v>17.391666666666701</v>
      </c>
      <c r="C30" s="8">
        <v>16.660821917808217</v>
      </c>
      <c r="D30" s="8">
        <v>2.8372356630824371</v>
      </c>
      <c r="E30" s="8">
        <v>14.866666666666699</v>
      </c>
      <c r="F30" s="8">
        <v>10.6916666666667</v>
      </c>
      <c r="G30" s="8">
        <v>11.22273972602739</v>
      </c>
      <c r="H30" s="8">
        <v>11.65</v>
      </c>
      <c r="I30" s="8">
        <v>13.8333333333333</v>
      </c>
      <c r="J30" s="8">
        <v>9.1083333333333307</v>
      </c>
      <c r="K30" s="8">
        <v>8.0250000000000004</v>
      </c>
      <c r="L30" s="8">
        <v>7.8833333333333302</v>
      </c>
      <c r="M30" s="8">
        <v>8.81666666666667</v>
      </c>
      <c r="N30" s="8">
        <v>6.5916666666666703</v>
      </c>
      <c r="O30" s="8">
        <v>6.4331506849315074</v>
      </c>
      <c r="P30" s="8">
        <v>6.0413698630137</v>
      </c>
      <c r="Q30" s="8">
        <v>6.5989041095890411</v>
      </c>
      <c r="R30" s="8">
        <v>4.4166666666666696</v>
      </c>
      <c r="S30" s="8">
        <v>2.5526888120839732</v>
      </c>
      <c r="T30" s="8">
        <v>3.4666666666666699</v>
      </c>
      <c r="U30" s="8">
        <v>17.890684931506829</v>
      </c>
    </row>
    <row r="31" spans="1:21" x14ac:dyDescent="0.3">
      <c r="A31" s="3">
        <v>1988</v>
      </c>
      <c r="B31" s="8">
        <v>15.9333333333333</v>
      </c>
      <c r="C31" s="8">
        <v>15.626575342465756</v>
      </c>
      <c r="D31" s="8">
        <v>2.1950339221710191</v>
      </c>
      <c r="E31" s="8">
        <v>14.258333333333301</v>
      </c>
      <c r="F31" s="8">
        <v>9.5</v>
      </c>
      <c r="G31" s="8">
        <v>9.9879452054794573</v>
      </c>
      <c r="H31" s="8">
        <v>11.05</v>
      </c>
      <c r="I31" s="8">
        <v>13.508333333333301</v>
      </c>
      <c r="J31" s="8">
        <v>7.75</v>
      </c>
      <c r="K31" s="8">
        <v>6.8833333333333302</v>
      </c>
      <c r="L31" s="8">
        <v>6.6416666666666702</v>
      </c>
      <c r="M31" s="8">
        <v>7.9</v>
      </c>
      <c r="N31" s="8">
        <v>5.75</v>
      </c>
      <c r="O31" s="8">
        <v>5.618032786885248</v>
      </c>
      <c r="P31" s="8">
        <v>5.4784153005464473</v>
      </c>
      <c r="Q31" s="8">
        <v>5.8256830601092942</v>
      </c>
      <c r="R31" s="8">
        <v>4.31666666666667</v>
      </c>
      <c r="S31" s="8">
        <v>1.7335746287762419</v>
      </c>
      <c r="T31" s="8">
        <v>3.4166666666666701</v>
      </c>
      <c r="U31" s="8">
        <v>17.440273972602728</v>
      </c>
    </row>
    <row r="32" spans="1:21" x14ac:dyDescent="0.3">
      <c r="A32" s="3">
        <v>1989</v>
      </c>
      <c r="B32" s="8">
        <v>16.149999999999999</v>
      </c>
      <c r="C32" s="8">
        <v>15.589041095890398</v>
      </c>
      <c r="D32" s="8">
        <v>2.2605856374807982</v>
      </c>
      <c r="E32" s="8">
        <v>14.216666666666701</v>
      </c>
      <c r="F32" s="8">
        <v>9.93333333333333</v>
      </c>
      <c r="G32" s="8">
        <v>10.47232876712329</v>
      </c>
      <c r="H32" s="8">
        <v>11.425000000000001</v>
      </c>
      <c r="I32" s="8">
        <v>13.725</v>
      </c>
      <c r="J32" s="8">
        <v>8.4833333333333307</v>
      </c>
      <c r="K32" s="8">
        <v>7.2333333333333298</v>
      </c>
      <c r="L32" s="8">
        <v>6.9749999999999996</v>
      </c>
      <c r="M32" s="8">
        <v>8.2916666666666696</v>
      </c>
      <c r="N32" s="8">
        <v>6.18333333333333</v>
      </c>
      <c r="O32" s="8">
        <v>6.0131506849315075</v>
      </c>
      <c r="P32" s="8">
        <v>5.9161643835616475</v>
      </c>
      <c r="Q32" s="8">
        <v>6.5452054794520551</v>
      </c>
      <c r="R32" s="8">
        <v>4.55833333333333</v>
      </c>
      <c r="S32" s="8">
        <v>2.4825727881067148</v>
      </c>
      <c r="T32" s="8">
        <v>3.1</v>
      </c>
      <c r="U32" s="8">
        <v>17.91260273972604</v>
      </c>
    </row>
    <row r="33" spans="1:21" x14ac:dyDescent="0.3">
      <c r="A33" s="3">
        <v>1990</v>
      </c>
      <c r="B33" s="8">
        <v>16.2083333333333</v>
      </c>
      <c r="C33" s="8">
        <v>15.670136986301378</v>
      </c>
      <c r="D33" s="8">
        <v>2.7810144649257551</v>
      </c>
      <c r="E33" s="8">
        <v>14.275</v>
      </c>
      <c r="F33" s="8">
        <v>9.55833333333333</v>
      </c>
      <c r="G33" s="8">
        <v>10.117534246575337</v>
      </c>
      <c r="H33" s="8">
        <v>11.1833333333333</v>
      </c>
      <c r="I33" s="8">
        <v>13.408333333333299</v>
      </c>
      <c r="J33" s="8">
        <v>8.0333333333333297</v>
      </c>
      <c r="K33" s="8">
        <v>7.1</v>
      </c>
      <c r="L33" s="8">
        <v>6.4916666666666698</v>
      </c>
      <c r="M33" s="8">
        <v>7.94166666666667</v>
      </c>
      <c r="N33" s="8">
        <v>6.3</v>
      </c>
      <c r="O33" s="8">
        <v>6.0526027397260318</v>
      </c>
      <c r="P33" s="8">
        <v>5.6567123287671262</v>
      </c>
      <c r="Q33" s="8">
        <v>6.1293150684931463</v>
      </c>
      <c r="R33" s="8">
        <v>4.4583333333333304</v>
      </c>
      <c r="S33" s="8">
        <v>2.526950844854071</v>
      </c>
      <c r="T33" s="8">
        <v>3.06666666666667</v>
      </c>
      <c r="U33" s="8">
        <v>18.18356164383561</v>
      </c>
    </row>
    <row r="34" spans="1:21" x14ac:dyDescent="0.3">
      <c r="A34" s="3">
        <v>1991</v>
      </c>
      <c r="B34" s="8">
        <v>16.566666666666698</v>
      </c>
      <c r="C34" s="8">
        <v>15.681917808219179</v>
      </c>
      <c r="D34" s="8">
        <v>2.7382866103430623</v>
      </c>
      <c r="E34" s="8">
        <v>14.466666666666701</v>
      </c>
      <c r="F34" s="8">
        <v>10.2916666666667</v>
      </c>
      <c r="G34" s="8">
        <v>11.074450549450551</v>
      </c>
      <c r="H34" s="8">
        <v>11.574999999999999</v>
      </c>
      <c r="I34" s="8">
        <v>13.141666666666699</v>
      </c>
      <c r="J34" s="8">
        <v>8.5333333333333297</v>
      </c>
      <c r="K34" s="8">
        <v>7.4666666666666703</v>
      </c>
      <c r="L34" s="8">
        <v>6.7166666666666703</v>
      </c>
      <c r="M34" s="8">
        <v>8.1999999999999993</v>
      </c>
      <c r="N34" s="8">
        <v>6.4583333333333304</v>
      </c>
      <c r="O34" s="8">
        <v>6.2178082191780897</v>
      </c>
      <c r="P34" s="8">
        <v>5.6112328767123323</v>
      </c>
      <c r="Q34" s="8">
        <v>6.009315068493156</v>
      </c>
      <c r="R34" s="8">
        <v>3.7833333333333301</v>
      </c>
      <c r="S34" s="8">
        <v>1.662213901689708</v>
      </c>
      <c r="T34" s="8">
        <v>2.5</v>
      </c>
      <c r="U34" s="8">
        <v>17.87205479452053</v>
      </c>
    </row>
    <row r="35" spans="1:21" x14ac:dyDescent="0.3">
      <c r="A35" s="3">
        <v>1992</v>
      </c>
      <c r="B35" s="8">
        <v>17.7083333333333</v>
      </c>
      <c r="C35" s="8">
        <v>16.325479452054786</v>
      </c>
      <c r="D35" s="8">
        <v>2.3047433435739895</v>
      </c>
      <c r="E35" s="8">
        <v>14.9583333333333</v>
      </c>
      <c r="F35" s="8">
        <v>10.133333333333301</v>
      </c>
      <c r="G35" s="8">
        <v>11.010958904109597</v>
      </c>
      <c r="H35" s="8">
        <v>11.7083333333333</v>
      </c>
      <c r="I35" s="8">
        <v>12.85</v>
      </c>
      <c r="J35" s="8">
        <v>8.6</v>
      </c>
      <c r="K35" s="8">
        <v>7.8416666666666703</v>
      </c>
      <c r="L35" s="8">
        <v>6.69166666666667</v>
      </c>
      <c r="M35" s="8">
        <v>8.3333333333333304</v>
      </c>
      <c r="N35" s="8">
        <v>6.8666666666666698</v>
      </c>
      <c r="O35" s="8">
        <v>6.4931693989071064</v>
      </c>
      <c r="P35" s="8">
        <v>5.8819672131147609</v>
      </c>
      <c r="Q35" s="8">
        <v>5.9040983606557393</v>
      </c>
      <c r="R35" s="8">
        <v>4.4916666666666698</v>
      </c>
      <c r="S35" s="8">
        <v>2.2157130056323604</v>
      </c>
      <c r="T35" s="8">
        <v>2.5</v>
      </c>
      <c r="U35" s="8">
        <v>17.817260273972607</v>
      </c>
    </row>
    <row r="36" spans="1:21" x14ac:dyDescent="0.3">
      <c r="A36" s="3">
        <v>1993</v>
      </c>
      <c r="B36" s="8">
        <v>17.241666666666699</v>
      </c>
      <c r="C36" s="8">
        <v>16.01890410958903</v>
      </c>
      <c r="D36" s="8">
        <v>2.6102419354838706</v>
      </c>
      <c r="E36" s="8">
        <v>14.533333333333299</v>
      </c>
      <c r="F36" s="8">
        <v>9.4499999999999993</v>
      </c>
      <c r="G36" s="8">
        <v>10.394214876033059</v>
      </c>
      <c r="H36" s="8">
        <v>11.5</v>
      </c>
      <c r="I36" s="8">
        <v>13.391666666666699</v>
      </c>
      <c r="J36" s="8">
        <v>8.5083333333333293</v>
      </c>
      <c r="K36" s="8">
        <v>7.3583333333333298</v>
      </c>
      <c r="L36" s="8">
        <v>6.9</v>
      </c>
      <c r="M36" s="8">
        <v>8.4749999999999996</v>
      </c>
      <c r="N36" s="8">
        <v>6.8</v>
      </c>
      <c r="O36" s="8">
        <v>6.5432876712328785</v>
      </c>
      <c r="P36" s="8">
        <v>5.9005479452054761</v>
      </c>
      <c r="Q36" s="8">
        <v>6.0356164383561604</v>
      </c>
      <c r="R36" s="8">
        <v>4.6749999999999998</v>
      </c>
      <c r="S36" s="8">
        <v>2.373388376856119</v>
      </c>
      <c r="T36" s="8">
        <v>3.0916666666666699</v>
      </c>
      <c r="U36" s="8">
        <v>17.88410958904111</v>
      </c>
    </row>
    <row r="37" spans="1:21" x14ac:dyDescent="0.3">
      <c r="A37" s="3">
        <v>1994</v>
      </c>
      <c r="B37" s="8">
        <v>17.024999999999999</v>
      </c>
      <c r="C37" s="8">
        <v>15.91698630136985</v>
      </c>
      <c r="D37" s="8">
        <v>3.0980363543266769</v>
      </c>
      <c r="E37" s="8">
        <v>14.608333333333301</v>
      </c>
      <c r="F37" s="8">
        <v>9.9</v>
      </c>
      <c r="G37" s="8">
        <v>10.770136986301377</v>
      </c>
      <c r="H37" s="8">
        <v>12.091666666666701</v>
      </c>
      <c r="I37" s="8">
        <v>13.4583333333333</v>
      </c>
      <c r="J37" s="8">
        <v>8.7916666666666696</v>
      </c>
      <c r="K37" s="8">
        <v>7.95</v>
      </c>
      <c r="L37" s="8">
        <v>7.0083333333333302</v>
      </c>
      <c r="M37" s="8">
        <v>8.4250000000000007</v>
      </c>
      <c r="N37" s="8">
        <v>6.95</v>
      </c>
      <c r="O37" s="8">
        <v>6.8463013698630153</v>
      </c>
      <c r="P37" s="8">
        <v>6.2345205479452117</v>
      </c>
      <c r="Q37" s="8">
        <v>6.467123287671229</v>
      </c>
      <c r="R37" s="8">
        <v>4.55833333333333</v>
      </c>
      <c r="S37" s="8">
        <v>2.5266628264208912</v>
      </c>
      <c r="T37" s="8">
        <v>2.6666666666666701</v>
      </c>
      <c r="U37" s="8">
        <v>17.460821917808207</v>
      </c>
    </row>
    <row r="38" spans="1:21" x14ac:dyDescent="0.3">
      <c r="A38" s="3">
        <v>1995</v>
      </c>
      <c r="B38" s="8">
        <v>16.2</v>
      </c>
      <c r="C38" s="8">
        <v>15.661095890410968</v>
      </c>
      <c r="D38" s="8">
        <v>2.2305395545314903</v>
      </c>
      <c r="E38" s="8">
        <v>14.241666666666699</v>
      </c>
      <c r="F38" s="8">
        <v>9.6583333333333297</v>
      </c>
      <c r="G38" s="8">
        <v>10.459615384615386</v>
      </c>
      <c r="H38" s="8">
        <v>11.725</v>
      </c>
      <c r="I38" s="8">
        <v>13.1916666666667</v>
      </c>
      <c r="J38" s="8">
        <v>8.6166666666666707</v>
      </c>
      <c r="K38" s="8">
        <v>7.55833333333333</v>
      </c>
      <c r="L38" s="8">
        <v>6.8250000000000002</v>
      </c>
      <c r="M38" s="8">
        <v>7.7666666666666702</v>
      </c>
      <c r="N38" s="8">
        <v>6.1416666666666702</v>
      </c>
      <c r="O38" s="8">
        <v>6.1008219178082213</v>
      </c>
      <c r="P38" s="8">
        <v>5.4326027397260299</v>
      </c>
      <c r="Q38" s="8">
        <v>5.9197260273972594</v>
      </c>
      <c r="R38" s="8">
        <v>4.31666666666667</v>
      </c>
      <c r="S38" s="8">
        <v>2.0878558627752173</v>
      </c>
      <c r="T38" s="8">
        <v>2.5833333333333299</v>
      </c>
      <c r="U38" s="8">
        <v>17.902739726027374</v>
      </c>
    </row>
    <row r="39" spans="1:21" x14ac:dyDescent="0.3">
      <c r="A39" s="3">
        <v>1996</v>
      </c>
      <c r="B39" s="8">
        <v>15.7083333333333</v>
      </c>
      <c r="C39" s="8">
        <v>15.1704109589041</v>
      </c>
      <c r="D39" s="8">
        <v>2.4272843061955958</v>
      </c>
      <c r="E39" s="8">
        <v>14.016666666666699</v>
      </c>
      <c r="F39" s="8">
        <v>9.3833333333333293</v>
      </c>
      <c r="G39" s="8">
        <v>10.509041095890412</v>
      </c>
      <c r="H39" s="8">
        <v>11.741666666666699</v>
      </c>
      <c r="I39" s="8">
        <v>13.35</v>
      </c>
      <c r="J39" s="8">
        <v>8.0833333333333304</v>
      </c>
      <c r="K39" s="8">
        <v>6.9166666666666696</v>
      </c>
      <c r="L39" s="8">
        <v>6.8</v>
      </c>
      <c r="M39" s="8">
        <v>8.1999999999999993</v>
      </c>
      <c r="N39" s="8">
        <v>6.5083333333333302</v>
      </c>
      <c r="O39" s="8">
        <v>6.0989071038251383</v>
      </c>
      <c r="P39" s="8">
        <v>5.8229508196721342</v>
      </c>
      <c r="Q39" s="8">
        <v>6.0778688524590168</v>
      </c>
      <c r="R39" s="8">
        <v>4.8416666666666703</v>
      </c>
      <c r="S39" s="8">
        <v>2.7970385304659504</v>
      </c>
      <c r="T39" s="8">
        <v>3.05833333333333</v>
      </c>
      <c r="U39" s="8">
        <v>17.32027397260272</v>
      </c>
    </row>
    <row r="40" spans="1:21" x14ac:dyDescent="0.3">
      <c r="A40" s="3">
        <v>1997</v>
      </c>
      <c r="B40" s="8">
        <v>18.658333333333299</v>
      </c>
      <c r="C40" s="8">
        <v>17.677260273972603</v>
      </c>
      <c r="D40" s="8">
        <v>3.8670359703020996</v>
      </c>
      <c r="E40" s="8">
        <v>15.6666666666667</v>
      </c>
      <c r="F40" s="8">
        <v>11.5833333333333</v>
      </c>
      <c r="G40" s="8">
        <v>12.218082191780841</v>
      </c>
      <c r="H40" s="8">
        <v>13.025</v>
      </c>
      <c r="I40" s="8">
        <v>13.1</v>
      </c>
      <c r="J40" s="8">
        <v>9.4583333333333304</v>
      </c>
      <c r="K40" s="8">
        <v>8.7166666666666703</v>
      </c>
      <c r="L40" s="8">
        <v>7.8</v>
      </c>
      <c r="M40" s="8">
        <v>9.0333333333333297</v>
      </c>
      <c r="N40" s="8">
        <v>7.3416666666666703</v>
      </c>
      <c r="O40" s="8">
        <v>6.6978082191780883</v>
      </c>
      <c r="P40" s="8">
        <v>6.3613698630136986</v>
      </c>
      <c r="Q40" s="8">
        <v>6.6558904109589081</v>
      </c>
      <c r="R40" s="8">
        <v>4.55833333333333</v>
      </c>
      <c r="S40" s="8">
        <v>2.3600428827444953</v>
      </c>
      <c r="T40" s="8">
        <v>2.43333333333333</v>
      </c>
      <c r="U40" s="8">
        <v>17.394246575342454</v>
      </c>
    </row>
    <row r="41" spans="1:21" x14ac:dyDescent="0.3">
      <c r="A41" s="3">
        <v>1998</v>
      </c>
      <c r="B41" s="8">
        <v>17.7916666666667</v>
      </c>
      <c r="C41" s="8">
        <v>16.623561643835611</v>
      </c>
      <c r="D41" s="8">
        <v>2.9224315156169989</v>
      </c>
      <c r="E41" s="8">
        <v>14.775</v>
      </c>
      <c r="F41" s="8">
        <v>10.766666666666699</v>
      </c>
      <c r="G41" s="8">
        <v>11.112328767123289</v>
      </c>
      <c r="H41" s="8">
        <v>11.725</v>
      </c>
      <c r="I41" s="8">
        <v>13.266666666666699</v>
      </c>
      <c r="J41" s="8">
        <v>8.875</v>
      </c>
      <c r="K41" s="8">
        <v>7.7583333333333302</v>
      </c>
      <c r="L41" s="8">
        <v>6.875</v>
      </c>
      <c r="M41" s="8">
        <v>7.5916666666666703</v>
      </c>
      <c r="N41" s="8">
        <v>6.3</v>
      </c>
      <c r="O41" s="8">
        <v>5.922465753424655</v>
      </c>
      <c r="P41" s="8">
        <v>5.61232876712329</v>
      </c>
      <c r="Q41" s="8">
        <v>6.5016438356164352</v>
      </c>
      <c r="R41" s="8">
        <v>5.7166666666666703</v>
      </c>
      <c r="S41" s="8">
        <v>3.8750601638504865</v>
      </c>
      <c r="T41" s="8">
        <v>3.5916666666666699</v>
      </c>
      <c r="U41" s="8">
        <v>17.158630136986307</v>
      </c>
    </row>
    <row r="42" spans="1:21" x14ac:dyDescent="0.3">
      <c r="A42" s="3">
        <v>1999</v>
      </c>
      <c r="B42" s="8">
        <v>16.366666666666699</v>
      </c>
      <c r="C42" s="8">
        <v>15.469041095890406</v>
      </c>
      <c r="D42" s="8">
        <v>2.284108422939068</v>
      </c>
      <c r="E42" s="8">
        <v>13.9166666666667</v>
      </c>
      <c r="F42" s="8">
        <v>10.0416666666667</v>
      </c>
      <c r="G42" s="8">
        <v>10.588219178082195</v>
      </c>
      <c r="H42" s="8">
        <v>11.633333333333301</v>
      </c>
      <c r="I42" s="8">
        <v>13.0583333333333</v>
      </c>
      <c r="J42" s="8">
        <v>8.7666666666666693</v>
      </c>
      <c r="K42" s="8">
        <v>8.4499999999999993</v>
      </c>
      <c r="L42" s="8">
        <v>7.45</v>
      </c>
      <c r="M42" s="8">
        <v>8.125</v>
      </c>
      <c r="N42" s="8">
        <v>6.68333333333333</v>
      </c>
      <c r="O42" s="8">
        <v>5.6854794520547927</v>
      </c>
      <c r="P42" s="8">
        <v>5.5347945205479459</v>
      </c>
      <c r="Q42" s="8">
        <v>5.8090410958904126</v>
      </c>
      <c r="R42" s="8">
        <v>4.3416666666666703</v>
      </c>
      <c r="S42" s="8">
        <v>2.2105145929339476</v>
      </c>
      <c r="T42" s="8">
        <v>2.8416666666666699</v>
      </c>
      <c r="U42" s="8">
        <v>17.833424657534252</v>
      </c>
    </row>
    <row r="43" spans="1:21" x14ac:dyDescent="0.3">
      <c r="A43" s="3">
        <v>2000</v>
      </c>
      <c r="B43" s="8">
        <v>16.824999999999999</v>
      </c>
      <c r="C43" s="8">
        <v>15.721095890410966</v>
      </c>
      <c r="D43" s="8">
        <v>2.4639362519201224</v>
      </c>
      <c r="E43" s="8">
        <v>13.8333333333333</v>
      </c>
      <c r="F43" s="8">
        <v>10.0666666666667</v>
      </c>
      <c r="G43" s="8">
        <v>10.435068493150689</v>
      </c>
      <c r="H43" s="8">
        <v>11.824999999999999</v>
      </c>
      <c r="I43" s="8">
        <v>13.033333333333299</v>
      </c>
      <c r="J43" s="8">
        <v>8.80833333333333</v>
      </c>
      <c r="K43" s="8">
        <v>8.1166666666666707</v>
      </c>
      <c r="L43" s="8">
        <v>7.4083333333333297</v>
      </c>
      <c r="M43" s="8">
        <v>8.1999999999999993</v>
      </c>
      <c r="N43" s="8">
        <v>6.35</v>
      </c>
      <c r="O43" s="8">
        <v>6.0603825136612048</v>
      </c>
      <c r="P43" s="8">
        <v>5.8409836065573817</v>
      </c>
      <c r="Q43" s="8">
        <v>5.9707650273224058</v>
      </c>
      <c r="R43" s="8">
        <v>3.9166666666666701</v>
      </c>
      <c r="S43" s="8">
        <v>1.2317946748591908</v>
      </c>
      <c r="T43" s="8">
        <v>2.5499999999999998</v>
      </c>
      <c r="U43" s="8">
        <v>18.295890410958915</v>
      </c>
    </row>
    <row r="44" spans="1:21" x14ac:dyDescent="0.3">
      <c r="A44" s="3">
        <v>2001</v>
      </c>
      <c r="B44" s="8">
        <v>17.05</v>
      </c>
      <c r="C44" s="8">
        <v>15.916712328767129</v>
      </c>
      <c r="D44" s="8">
        <v>3.5807085253456221</v>
      </c>
      <c r="E44" s="8">
        <v>14.241666666666699</v>
      </c>
      <c r="F44" s="8">
        <v>10.1833333333333</v>
      </c>
      <c r="G44" s="8">
        <v>10.741643835616447</v>
      </c>
      <c r="H44" s="8">
        <v>12.016666666666699</v>
      </c>
      <c r="I44" s="8">
        <v>13.3166666666667</v>
      </c>
      <c r="J44" s="8">
        <v>9.3249999999999993</v>
      </c>
      <c r="K44" s="8">
        <v>7.8833333333333302</v>
      </c>
      <c r="L44" s="8">
        <v>7.7333333333333298</v>
      </c>
      <c r="M44" s="8">
        <v>7.7333333333333298</v>
      </c>
      <c r="N44" s="8">
        <v>6.3916666666666702</v>
      </c>
      <c r="O44" s="8">
        <v>6.1646575342465741</v>
      </c>
      <c r="P44" s="8">
        <v>5.842191780821917</v>
      </c>
      <c r="Q44" s="8">
        <v>6.1191780821917829</v>
      </c>
      <c r="R44" s="8">
        <v>3.9666666666666699</v>
      </c>
      <c r="S44" s="8">
        <v>1.606084229390681</v>
      </c>
      <c r="T44" s="8">
        <v>2.6749999999999998</v>
      </c>
      <c r="U44" s="8">
        <v>18.452054794520556</v>
      </c>
    </row>
    <row r="45" spans="1:21" x14ac:dyDescent="0.3">
      <c r="A45" s="3">
        <v>2002</v>
      </c>
      <c r="B45" s="8">
        <v>17.149999999999999</v>
      </c>
      <c r="C45" s="8">
        <v>15.927397260273963</v>
      </c>
      <c r="D45" s="8">
        <v>3.3560912698412699</v>
      </c>
      <c r="E45" s="8">
        <v>14.175000000000001</v>
      </c>
      <c r="F45" s="8">
        <v>10.0416666666667</v>
      </c>
      <c r="G45" s="8">
        <v>10.511232876712334</v>
      </c>
      <c r="H45" s="8">
        <v>11.9333333333333</v>
      </c>
      <c r="I45" s="8">
        <v>12.45</v>
      </c>
      <c r="J45" s="8">
        <v>8.9916666666666707</v>
      </c>
      <c r="K45" s="8">
        <v>7.5333333333333297</v>
      </c>
      <c r="L45" s="8">
        <v>7.06666666666667</v>
      </c>
      <c r="M45" s="8">
        <v>7.7083333333333304</v>
      </c>
      <c r="N45" s="8">
        <v>6.8416666666666703</v>
      </c>
      <c r="O45" s="8">
        <v>6.7619178082191791</v>
      </c>
      <c r="P45" s="8">
        <v>6.6175342465753415</v>
      </c>
      <c r="Q45" s="8">
        <v>6.6520547945205433</v>
      </c>
      <c r="R45" s="8">
        <v>4.0416666666666696</v>
      </c>
      <c r="S45" s="8">
        <v>1.3924859190988219</v>
      </c>
      <c r="T45" s="8">
        <v>2.25</v>
      </c>
      <c r="U45" s="8">
        <v>18.504383561643831</v>
      </c>
    </row>
    <row r="46" spans="1:21" x14ac:dyDescent="0.3">
      <c r="A46" s="3">
        <v>2003</v>
      </c>
      <c r="B46" s="8">
        <v>16.8333333333333</v>
      </c>
      <c r="C46" s="8">
        <v>15.987123287671231</v>
      </c>
      <c r="D46" s="8">
        <v>2.993854326676908</v>
      </c>
      <c r="E46" s="8">
        <v>14.275</v>
      </c>
      <c r="F46" s="8">
        <v>10</v>
      </c>
      <c r="G46" s="8">
        <v>10.339452054794526</v>
      </c>
      <c r="H46" s="8">
        <v>11</v>
      </c>
      <c r="I46" s="8">
        <v>12.8166666666667</v>
      </c>
      <c r="J46" s="8">
        <v>9</v>
      </c>
      <c r="K46" s="8">
        <v>7.75</v>
      </c>
      <c r="L46" s="8">
        <v>7.2166666666666703</v>
      </c>
      <c r="M46" s="8">
        <v>8.0500000000000007</v>
      </c>
      <c r="N46" s="8">
        <v>6.2750000000000004</v>
      </c>
      <c r="O46" s="8">
        <v>6.3928767123287624</v>
      </c>
      <c r="P46" s="8">
        <v>6.1841095890410962</v>
      </c>
      <c r="Q46" s="8">
        <v>6.4649315068493047</v>
      </c>
      <c r="R46" s="8">
        <v>4.7</v>
      </c>
      <c r="S46" s="8">
        <v>2.1667607526881718</v>
      </c>
      <c r="T46" s="8">
        <v>3.3</v>
      </c>
      <c r="U46" s="8">
        <v>18.095342465753419</v>
      </c>
    </row>
    <row r="47" spans="1:21" x14ac:dyDescent="0.3">
      <c r="A47" s="3">
        <v>2004</v>
      </c>
      <c r="B47" s="8">
        <v>16.725000000000001</v>
      </c>
      <c r="C47" s="8">
        <v>15.794520547945195</v>
      </c>
      <c r="D47" s="8">
        <v>2.6939381720430107</v>
      </c>
      <c r="E47" s="8">
        <v>14.0583333333333</v>
      </c>
      <c r="F47" s="8">
        <v>9.69166666666667</v>
      </c>
      <c r="G47" s="8">
        <v>10.429315068493153</v>
      </c>
      <c r="H47" s="8">
        <v>11.45</v>
      </c>
      <c r="I47" s="8">
        <v>12.45</v>
      </c>
      <c r="J47" s="8">
        <v>9.0250000000000004</v>
      </c>
      <c r="K47" s="8">
        <v>8.0416666666666696</v>
      </c>
      <c r="L47" s="8">
        <v>7.7750000000000004</v>
      </c>
      <c r="M47" s="8">
        <v>8.3666666666666707</v>
      </c>
      <c r="N47" s="8">
        <v>6.9249999999999998</v>
      </c>
      <c r="O47" s="8">
        <v>6.7142076502732193</v>
      </c>
      <c r="P47" s="8">
        <v>6.3092896174863409</v>
      </c>
      <c r="Q47" s="8">
        <v>6.6803278688524603</v>
      </c>
      <c r="R47" s="8">
        <v>4.9666666666666703</v>
      </c>
      <c r="S47" s="8">
        <v>2.3454269073220684</v>
      </c>
      <c r="T47" s="8">
        <v>3.9583333333333299</v>
      </c>
      <c r="U47" s="8">
        <v>18.075890410958912</v>
      </c>
    </row>
    <row r="48" spans="1:21" x14ac:dyDescent="0.3">
      <c r="A48" s="3">
        <v>2005</v>
      </c>
      <c r="B48" s="8">
        <v>16.6666666666667</v>
      </c>
      <c r="C48" s="8">
        <v>15.62958904109589</v>
      </c>
      <c r="D48" s="8">
        <v>2.623168202764977</v>
      </c>
      <c r="E48" s="8">
        <v>13.866666666666699</v>
      </c>
      <c r="F48" s="8">
        <v>10.0416666666667</v>
      </c>
      <c r="G48" s="8">
        <v>10.657534246575343</v>
      </c>
      <c r="H48" s="8">
        <v>11.6833333333333</v>
      </c>
      <c r="I48" s="8">
        <v>13.108333333333301</v>
      </c>
      <c r="J48" s="8">
        <v>9.2916666666666696</v>
      </c>
      <c r="K48" s="8">
        <v>8.2666666666666693</v>
      </c>
      <c r="L48" s="8">
        <v>7.625</v>
      </c>
      <c r="M48" s="8">
        <v>8.1166666666666707</v>
      </c>
      <c r="N48" s="8">
        <v>6.4083333333333297</v>
      </c>
      <c r="O48" s="8">
        <v>6.3835616438356197</v>
      </c>
      <c r="P48" s="8">
        <v>6.0701369863013692</v>
      </c>
      <c r="Q48" s="8">
        <v>6.2841095890410905</v>
      </c>
      <c r="R48" s="8">
        <v>4.0083333333333302</v>
      </c>
      <c r="S48" s="8">
        <v>1.5403731438812087</v>
      </c>
      <c r="T48" s="8">
        <v>3.05</v>
      </c>
      <c r="U48" s="8">
        <v>18.0323287671233</v>
      </c>
    </row>
    <row r="49" spans="1:21" x14ac:dyDescent="0.3">
      <c r="A49" s="3">
        <v>2006</v>
      </c>
      <c r="B49" s="8">
        <v>17.366666666666699</v>
      </c>
      <c r="C49" s="8">
        <v>16.275342465753411</v>
      </c>
      <c r="D49" s="8">
        <v>3.526687574671445</v>
      </c>
      <c r="E49" s="8">
        <v>14.525</v>
      </c>
      <c r="F49" s="8">
        <v>10.6666666666667</v>
      </c>
      <c r="G49" s="8">
        <v>10.914520547945202</v>
      </c>
      <c r="H49" s="8">
        <v>11.9166666666667</v>
      </c>
      <c r="I49" s="8">
        <v>13.1666666666667</v>
      </c>
      <c r="J49" s="8">
        <v>9.5166666666666693</v>
      </c>
      <c r="K49" s="8">
        <v>8.2583333333333293</v>
      </c>
      <c r="L49" s="8">
        <v>7.80833333333333</v>
      </c>
      <c r="M49" s="8">
        <v>8.1416666666666693</v>
      </c>
      <c r="N49" s="8">
        <v>6.4833333333333298</v>
      </c>
      <c r="O49" s="8">
        <v>6.7019178082191777</v>
      </c>
      <c r="P49" s="8">
        <v>6.1441095890410944</v>
      </c>
      <c r="Q49" s="8">
        <v>6.3186301369863003</v>
      </c>
      <c r="R49" s="8">
        <v>3.9583333333333299</v>
      </c>
      <c r="S49" s="8">
        <v>1.7059491807475677</v>
      </c>
      <c r="T49" s="8">
        <v>3.5333333333333301</v>
      </c>
      <c r="U49" s="8">
        <v>17.959452054794522</v>
      </c>
    </row>
    <row r="50" spans="1:21" x14ac:dyDescent="0.3">
      <c r="A50" s="3">
        <v>2007</v>
      </c>
      <c r="B50" s="8">
        <v>16.016666666666701</v>
      </c>
      <c r="C50" s="8">
        <v>15.110958904109577</v>
      </c>
      <c r="D50" s="8">
        <v>2.8118970814132105</v>
      </c>
      <c r="E50" s="8">
        <v>13.4</v>
      </c>
      <c r="F50" s="8">
        <v>9.2583333333333293</v>
      </c>
      <c r="G50" s="8">
        <v>9.8205479452054778</v>
      </c>
      <c r="H50" s="8">
        <v>10.908333333333299</v>
      </c>
      <c r="I50" s="8">
        <v>12.5416666666667</v>
      </c>
      <c r="J50" s="8">
        <v>7.7833333333333297</v>
      </c>
      <c r="K50" s="8">
        <v>7.2166666666666703</v>
      </c>
      <c r="L50" s="8">
        <v>6.55833333333333</v>
      </c>
      <c r="M50" s="8">
        <v>7.05833333333333</v>
      </c>
      <c r="N50" s="8">
        <v>5.45</v>
      </c>
      <c r="O50" s="8">
        <v>5.7660273972602711</v>
      </c>
      <c r="P50" s="8">
        <v>5.7367123287671298</v>
      </c>
      <c r="Q50" s="8">
        <v>5.5926027397260212</v>
      </c>
      <c r="R50" s="8">
        <v>4.1583333333333297</v>
      </c>
      <c r="S50" s="8">
        <v>1.4711488735279057</v>
      </c>
      <c r="T50" s="8">
        <v>3.19166666666667</v>
      </c>
      <c r="U50" s="8">
        <v>17.55232876712331</v>
      </c>
    </row>
    <row r="51" spans="1:21" x14ac:dyDescent="0.3">
      <c r="A51" s="3">
        <v>2008</v>
      </c>
      <c r="B51" s="8">
        <v>16.433333333333302</v>
      </c>
      <c r="C51" s="8">
        <v>15.800273972602731</v>
      </c>
      <c r="D51" s="8">
        <v>2.0120103686635944</v>
      </c>
      <c r="E51" s="8">
        <v>13.891666666666699</v>
      </c>
      <c r="F51" s="8">
        <v>10.008333333333301</v>
      </c>
      <c r="G51" s="8">
        <v>10.648219178082186</v>
      </c>
      <c r="H51" s="8">
        <v>11.65</v>
      </c>
      <c r="I51" s="8">
        <v>13.8083333333333</v>
      </c>
      <c r="J51" s="8">
        <v>8.93333333333333</v>
      </c>
      <c r="K51" s="8">
        <v>8.3583333333333307</v>
      </c>
      <c r="L51" s="8">
        <v>7.81666666666667</v>
      </c>
      <c r="M51" s="8">
        <v>8.43333333333333</v>
      </c>
      <c r="N51" s="8">
        <v>7.1166666666666698</v>
      </c>
      <c r="O51" s="8">
        <v>6.7969945355191212</v>
      </c>
      <c r="P51" s="8">
        <v>6.0587431693989009</v>
      </c>
      <c r="Q51" s="8">
        <v>6.4510928961748633</v>
      </c>
      <c r="R51" s="8">
        <v>4.3583333333333298</v>
      </c>
      <c r="S51" s="8">
        <v>1.904530209933436</v>
      </c>
      <c r="T51" s="8">
        <v>3.4083333333333301</v>
      </c>
      <c r="U51" s="8">
        <v>17.316164383561642</v>
      </c>
    </row>
    <row r="52" spans="1:21" x14ac:dyDescent="0.3">
      <c r="A52" s="3">
        <v>2009</v>
      </c>
      <c r="B52" s="8">
        <v>17.158333333333299</v>
      </c>
      <c r="C52" s="8">
        <v>16.045879120879139</v>
      </c>
      <c r="D52" s="8">
        <v>2.7423175883256525</v>
      </c>
      <c r="E52" s="8">
        <v>14.116666666666699</v>
      </c>
      <c r="F52" s="8">
        <v>10.133333333333301</v>
      </c>
      <c r="G52" s="8">
        <v>10.346575342465753</v>
      </c>
      <c r="H52" s="8">
        <v>11.258333333333301</v>
      </c>
      <c r="I52" s="8">
        <v>13.9</v>
      </c>
      <c r="J52" s="8">
        <v>8.8666666666666707</v>
      </c>
      <c r="K52" s="8">
        <v>8</v>
      </c>
      <c r="L52" s="8">
        <v>7.1749999999999998</v>
      </c>
      <c r="M52" s="8">
        <v>7.9</v>
      </c>
      <c r="N52" s="8">
        <v>6.4083333333333297</v>
      </c>
      <c r="O52" s="8">
        <v>6.0934246575342463</v>
      </c>
      <c r="P52" s="8">
        <v>5.8030136986301377</v>
      </c>
      <c r="Q52" s="8">
        <v>6.1564383561643812</v>
      </c>
      <c r="R52" s="8">
        <v>4.3250000000000002</v>
      </c>
      <c r="S52" s="8">
        <v>2.5835074244751666</v>
      </c>
      <c r="T52" s="8">
        <v>3.1416666666666702</v>
      </c>
      <c r="U52" s="8">
        <v>18.349863013698613</v>
      </c>
    </row>
    <row r="53" spans="1:21" x14ac:dyDescent="0.3">
      <c r="A53" s="3">
        <v>2010</v>
      </c>
      <c r="B53" s="8">
        <v>16.633333333333301</v>
      </c>
      <c r="C53" s="8">
        <v>14.761095890410964</v>
      </c>
      <c r="D53" s="8">
        <v>1.9484587813620073</v>
      </c>
      <c r="E53" s="8">
        <v>13.891666666666699</v>
      </c>
      <c r="F53" s="8">
        <v>9.56666666666667</v>
      </c>
      <c r="G53" s="8">
        <v>9.9652054794520506</v>
      </c>
      <c r="H53" s="8">
        <v>11.05</v>
      </c>
      <c r="I53" s="8">
        <v>12.5833333333333</v>
      </c>
      <c r="J53" s="8">
        <v>7.8833333333333302</v>
      </c>
      <c r="K53" s="8">
        <v>7.0750000000000002</v>
      </c>
      <c r="L53" s="8">
        <v>6.2916666666666696</v>
      </c>
      <c r="M53" s="8">
        <v>7.6749999999999998</v>
      </c>
      <c r="N53" s="8">
        <v>6.1583333333333297</v>
      </c>
      <c r="O53" s="8">
        <v>6.230410958904109</v>
      </c>
      <c r="P53" s="8">
        <v>5.4243835616438343</v>
      </c>
      <c r="Q53" s="8">
        <v>6.0726027397260278</v>
      </c>
      <c r="R53" s="8">
        <v>3.68333333333333</v>
      </c>
      <c r="S53" s="8">
        <v>1.6206003584229389</v>
      </c>
      <c r="T53" s="8">
        <v>2.8666666666666698</v>
      </c>
      <c r="U53" s="8">
        <v>17.542465753424644</v>
      </c>
    </row>
    <row r="54" spans="1:21" x14ac:dyDescent="0.3">
      <c r="A54" s="3">
        <v>2011</v>
      </c>
      <c r="B54" s="8">
        <v>16.766666666666701</v>
      </c>
      <c r="C54" s="8">
        <v>16.003013698630149</v>
      </c>
      <c r="D54" s="8">
        <v>3.0498009472606249</v>
      </c>
      <c r="E54" s="8">
        <v>13.991666666666699</v>
      </c>
      <c r="F54" s="8">
        <v>10.0833333333333</v>
      </c>
      <c r="G54" s="8">
        <v>10.413424657534247</v>
      </c>
      <c r="H54" s="8">
        <v>11.266666666666699</v>
      </c>
      <c r="I54" s="8">
        <v>12.775</v>
      </c>
      <c r="J54" s="8">
        <v>8.1999999999999993</v>
      </c>
      <c r="K54" s="8">
        <v>7.5</v>
      </c>
      <c r="L54" s="8">
        <v>6.8333333333333304</v>
      </c>
      <c r="M54" s="8">
        <v>7.94166666666667</v>
      </c>
      <c r="N54" s="8">
        <v>6.56666666666667</v>
      </c>
      <c r="O54" s="8">
        <v>6.4923287671232845</v>
      </c>
      <c r="P54" s="8">
        <v>5.6208219178082199</v>
      </c>
      <c r="Q54" s="8">
        <v>6.0169863013698661</v>
      </c>
      <c r="R54" s="8">
        <v>4.30833333333333</v>
      </c>
      <c r="S54" s="8">
        <v>2.0646300563236042</v>
      </c>
      <c r="T54" s="8">
        <v>3.3833333333333302</v>
      </c>
      <c r="U54" s="8">
        <v>17.83589041095891</v>
      </c>
    </row>
    <row r="55" spans="1:21" x14ac:dyDescent="0.3">
      <c r="A55" s="3">
        <v>2012</v>
      </c>
      <c r="B55" s="8">
        <v>17.6666666666667</v>
      </c>
      <c r="C55" s="8">
        <v>16.631232876712343</v>
      </c>
      <c r="D55" s="8">
        <v>3.5958147721454172</v>
      </c>
      <c r="E55" s="8">
        <v>14.391666666666699</v>
      </c>
      <c r="F55" s="8">
        <v>10.158333333333299</v>
      </c>
      <c r="G55" s="8">
        <v>10.687123287671222</v>
      </c>
      <c r="H55" s="8">
        <v>11.891666666666699</v>
      </c>
      <c r="I55" s="8">
        <v>13.383333333333301</v>
      </c>
      <c r="J55" s="8">
        <v>9.0916666666666703</v>
      </c>
      <c r="K55" s="8">
        <v>8.3416666666666703</v>
      </c>
      <c r="L55" s="8">
        <v>7.0833333333333304</v>
      </c>
      <c r="M55" s="8">
        <v>8.4250000000000007</v>
      </c>
      <c r="N55" s="8">
        <v>6.8833333333333302</v>
      </c>
      <c r="O55" s="8">
        <v>6.5756830601092915</v>
      </c>
      <c r="P55" s="8">
        <v>5.8715846994535505</v>
      </c>
      <c r="Q55" s="8">
        <v>6.0497267759562847</v>
      </c>
      <c r="R55" s="8">
        <v>4.4083333333333297</v>
      </c>
      <c r="S55" s="8">
        <v>2.3772318228366616</v>
      </c>
      <c r="T55" s="8">
        <v>3.0750000000000002</v>
      </c>
      <c r="U55" s="8">
        <v>17.846301369863014</v>
      </c>
    </row>
    <row r="56" spans="1:21" x14ac:dyDescent="0.3">
      <c r="A56" s="3">
        <v>2013</v>
      </c>
      <c r="B56" s="8">
        <v>16.308333333333302</v>
      </c>
      <c r="C56" s="8">
        <v>15.618904109589048</v>
      </c>
      <c r="D56" s="8">
        <v>3.3230512076910848</v>
      </c>
      <c r="E56" s="8">
        <v>13.824999999999999</v>
      </c>
      <c r="F56" s="8">
        <v>10.0583333333333</v>
      </c>
      <c r="G56" s="8">
        <v>10.604657534246572</v>
      </c>
      <c r="H56" s="8">
        <v>11.466666666666701</v>
      </c>
      <c r="I56" s="8">
        <v>13.375</v>
      </c>
      <c r="J56" s="8">
        <v>8.4166666666666696</v>
      </c>
      <c r="K56" s="8">
        <v>7.45</v>
      </c>
      <c r="L56" s="8">
        <v>6.95</v>
      </c>
      <c r="M56" s="8">
        <v>8.2666666666666693</v>
      </c>
      <c r="N56" s="8">
        <v>6.8416666666666703</v>
      </c>
      <c r="O56" s="8">
        <v>6.5879452054794472</v>
      </c>
      <c r="P56" s="8">
        <v>6.028219178082181</v>
      </c>
      <c r="Q56" s="8">
        <v>6.5035616438356181</v>
      </c>
      <c r="R56" s="8">
        <v>4.6666666666666696</v>
      </c>
      <c r="S56" s="8">
        <v>2.3864423345163055</v>
      </c>
      <c r="T56" s="8">
        <v>3.7416666666666698</v>
      </c>
      <c r="U56" s="8">
        <v>18.183013698630141</v>
      </c>
    </row>
    <row r="57" spans="1:21" x14ac:dyDescent="0.3">
      <c r="A57" s="3">
        <v>2014</v>
      </c>
      <c r="B57" s="8">
        <v>16.941666666666698</v>
      </c>
      <c r="C57" s="8">
        <v>16.078986301369859</v>
      </c>
      <c r="D57" s="8">
        <v>3.0024397542242696</v>
      </c>
      <c r="E57" s="8">
        <v>14.225</v>
      </c>
      <c r="F57" s="8">
        <v>9.8416666666666703</v>
      </c>
      <c r="G57" s="8">
        <v>10.562839506849327</v>
      </c>
      <c r="H57" s="8">
        <v>11.4583333333333</v>
      </c>
      <c r="I57" s="8">
        <v>13.033333333333299</v>
      </c>
      <c r="J57" s="8">
        <v>8.5500000000000007</v>
      </c>
      <c r="K57" s="8">
        <v>7.9</v>
      </c>
      <c r="L57" s="8">
        <v>7.68333333333333</v>
      </c>
      <c r="M57" s="8">
        <v>8.9499999999999993</v>
      </c>
      <c r="N57" s="8">
        <v>6.5916666666666703</v>
      </c>
      <c r="O57" s="8">
        <v>6.1739726027397275</v>
      </c>
      <c r="P57" s="8">
        <v>6.0375342465753317</v>
      </c>
      <c r="Q57" s="8">
        <v>6.4183561643835638</v>
      </c>
      <c r="R57" s="8">
        <v>4.56666666666667</v>
      </c>
      <c r="S57" s="8">
        <v>2.4329501915708813</v>
      </c>
      <c r="T57" s="8">
        <v>3.1083333333333298</v>
      </c>
      <c r="U57" s="8">
        <v>17.438082191780804</v>
      </c>
    </row>
    <row r="58" spans="1:21" x14ac:dyDescent="0.3">
      <c r="A58" s="3">
        <v>2015</v>
      </c>
      <c r="B58" s="8">
        <v>18.45</v>
      </c>
      <c r="C58" s="8">
        <v>17.589315068493153</v>
      </c>
      <c r="D58" s="8">
        <v>4.0692429198227309</v>
      </c>
      <c r="E58" s="8">
        <v>15.45</v>
      </c>
      <c r="F58" s="8">
        <v>10.766666666666699</v>
      </c>
      <c r="G58" s="8">
        <v>11.50575342465754</v>
      </c>
      <c r="H58" s="8">
        <v>12.216666666666701</v>
      </c>
      <c r="I58" s="8">
        <v>13.2916666666667</v>
      </c>
      <c r="J58" s="8">
        <v>9.125</v>
      </c>
      <c r="K58" s="8">
        <v>8.2166666666666703</v>
      </c>
      <c r="L58" s="8">
        <v>7.4</v>
      </c>
      <c r="M58" s="8">
        <v>8.8666666666666707</v>
      </c>
      <c r="N58" s="8">
        <v>6.6416666666666702</v>
      </c>
      <c r="O58" s="8">
        <v>6.3243835616438373</v>
      </c>
      <c r="P58" s="8">
        <v>6.0142465753424625</v>
      </c>
      <c r="Q58" s="8">
        <v>6.5358904109589053</v>
      </c>
      <c r="R58" s="8">
        <v>4.55</v>
      </c>
      <c r="S58" s="8">
        <v>2.6016993766646155</v>
      </c>
      <c r="T58" s="8">
        <v>3.1166666666666698</v>
      </c>
      <c r="U58" s="8">
        <v>17.66270718232045</v>
      </c>
    </row>
    <row r="59" spans="1:21" x14ac:dyDescent="0.3">
      <c r="A59" s="3">
        <v>2016</v>
      </c>
      <c r="B59" s="8">
        <v>17.711599462365591</v>
      </c>
      <c r="C59" s="8">
        <v>17.023561643835606</v>
      </c>
      <c r="D59" s="8">
        <v>3.8183339733742963</v>
      </c>
      <c r="E59" s="8">
        <v>15.1</v>
      </c>
      <c r="F59" s="8">
        <v>10.8</v>
      </c>
      <c r="G59" s="8">
        <v>11.779178082191777</v>
      </c>
      <c r="H59" s="8">
        <v>12.7</v>
      </c>
      <c r="I59" t="s">
        <v>75</v>
      </c>
      <c r="J59" s="8">
        <v>9.4</v>
      </c>
      <c r="K59" s="8">
        <v>8.9</v>
      </c>
      <c r="L59" s="8">
        <v>7.2</v>
      </c>
      <c r="M59" s="8">
        <v>9.3000000000000007</v>
      </c>
      <c r="N59" s="8">
        <v>6</v>
      </c>
      <c r="O59" s="8">
        <v>5.4912568306010963</v>
      </c>
      <c r="P59" s="8">
        <v>5.5789617486338789</v>
      </c>
      <c r="Q59" s="8">
        <v>6.2125683060109305</v>
      </c>
      <c r="R59" s="8">
        <v>4.0999999999999996</v>
      </c>
      <c r="S59" s="8">
        <v>2.1</v>
      </c>
      <c r="T59" s="8">
        <v>3.5</v>
      </c>
      <c r="U59" s="8">
        <v>17.961095890410956</v>
      </c>
    </row>
    <row r="60" spans="1:21" x14ac:dyDescent="0.3">
      <c r="A60" s="3">
        <v>2017</v>
      </c>
      <c r="B60" s="8">
        <v>17.598356164383567</v>
      </c>
      <c r="C60" s="8">
        <v>16.890958904109574</v>
      </c>
      <c r="D60" s="8">
        <v>4.0416438356164397</v>
      </c>
      <c r="E60" s="8">
        <v>15.12383561643834</v>
      </c>
      <c r="F60" s="8">
        <v>9.609847670250895</v>
      </c>
      <c r="G60" s="8">
        <v>11.252054794520548</v>
      </c>
      <c r="H60" s="8">
        <v>11.79587912087913</v>
      </c>
      <c r="I60" s="8">
        <v>13.179999999999996</v>
      </c>
      <c r="J60" s="8">
        <v>8.6936986301369767</v>
      </c>
      <c r="K60" s="8">
        <v>8.5909340659340714</v>
      </c>
      <c r="L60" s="8">
        <v>7.186575342465761</v>
      </c>
      <c r="M60" s="8">
        <v>8.6227397260274081</v>
      </c>
      <c r="N60" s="8">
        <v>5.9746556473829182</v>
      </c>
      <c r="O60" s="8">
        <v>6.0671232876712393</v>
      </c>
      <c r="P60" s="8">
        <v>6.246027397260276</v>
      </c>
      <c r="Q60" s="8">
        <v>6.5446575342465749</v>
      </c>
      <c r="R60" s="8">
        <v>4.2983561643835584</v>
      </c>
      <c r="S60" s="8">
        <v>3.1128767123287679</v>
      </c>
      <c r="T60" s="8">
        <v>3.3271232876712311</v>
      </c>
      <c r="U60" s="8">
        <v>18.286575342465749</v>
      </c>
    </row>
    <row r="61" spans="1:21" x14ac:dyDescent="0.3">
      <c r="A61" s="3">
        <v>2018</v>
      </c>
      <c r="B61" s="8">
        <v>17.387637362637353</v>
      </c>
      <c r="C61" s="8">
        <v>16.500273972602738</v>
      </c>
      <c r="D61" s="8">
        <v>3.967945205479452</v>
      </c>
      <c r="E61" s="8">
        <v>14.556986301369868</v>
      </c>
      <c r="F61" s="8">
        <v>9.0076923076923023</v>
      </c>
      <c r="G61" s="8">
        <v>10.757808219178095</v>
      </c>
      <c r="H61" s="8">
        <v>11.512672</v>
      </c>
      <c r="I61" s="8">
        <v>12.822527472527467</v>
      </c>
      <c r="J61" s="8">
        <v>8.2961643835616368</v>
      </c>
      <c r="K61" s="8">
        <v>8.3030303030303152</v>
      </c>
      <c r="L61" s="8">
        <v>6.7739726027397289</v>
      </c>
      <c r="M61" s="8">
        <v>8.4358904109588941</v>
      </c>
      <c r="N61" s="8">
        <v>5.769005847953216</v>
      </c>
      <c r="O61" s="8">
        <v>5.637260273972605</v>
      </c>
      <c r="P61" s="8">
        <v>5.5339726027397314</v>
      </c>
      <c r="Q61" s="8">
        <v>5.9315068493150696</v>
      </c>
      <c r="R61" s="8">
        <v>4.0682191780821961</v>
      </c>
      <c r="S61" s="8">
        <v>2.2925207756232715</v>
      </c>
      <c r="T61" s="8">
        <v>2.9964383561643819</v>
      </c>
      <c r="U61" s="8">
        <v>17.951506849315063</v>
      </c>
    </row>
    <row r="62" spans="1:21" x14ac:dyDescent="0.3">
      <c r="A62" s="3">
        <v>2019</v>
      </c>
      <c r="B62" s="8">
        <v>17.100000000000001</v>
      </c>
      <c r="C62" s="8">
        <v>16.525753424657534</v>
      </c>
      <c r="D62" s="8">
        <v>4.4000000000000004</v>
      </c>
      <c r="E62" s="8">
        <v>14.7</v>
      </c>
      <c r="F62" s="8">
        <v>9</v>
      </c>
      <c r="G62" s="8">
        <v>10.738082191780828</v>
      </c>
      <c r="H62" s="8">
        <v>11.5</v>
      </c>
      <c r="I62" s="8">
        <v>12.7</v>
      </c>
      <c r="J62" s="8">
        <v>8.3000000000000007</v>
      </c>
      <c r="K62" s="8">
        <v>8.4</v>
      </c>
      <c r="L62" s="8">
        <v>7</v>
      </c>
      <c r="M62" s="8">
        <v>8.8000000000000007</v>
      </c>
      <c r="N62" s="8">
        <v>5.8</v>
      </c>
      <c r="O62" s="8">
        <v>5.1220055710306411</v>
      </c>
      <c r="P62" s="8">
        <v>5.6926027397260288</v>
      </c>
      <c r="Q62" s="8">
        <v>5.7978082191780818</v>
      </c>
      <c r="R62" s="8">
        <v>4.0999999999999996</v>
      </c>
      <c r="S62" s="8">
        <v>2.2999999999999998</v>
      </c>
      <c r="T62" s="8">
        <v>3.4</v>
      </c>
      <c r="U62" s="8">
        <v>17.8</v>
      </c>
    </row>
    <row r="64" spans="1:21" x14ac:dyDescent="0.3">
      <c r="A64" s="3" t="s">
        <v>154</v>
      </c>
      <c r="B64" s="10">
        <f>AVERAGE(B4:B33)</f>
        <v>15.985555555555548</v>
      </c>
      <c r="C64" s="10">
        <f t="shared" ref="C64:U64" si="0">AVERAGE(C4:C33)</f>
        <v>15.605615008279388</v>
      </c>
      <c r="D64" s="10" t="s">
        <v>75</v>
      </c>
      <c r="E64" s="10">
        <f t="shared" si="0"/>
        <v>13.749999999999998</v>
      </c>
      <c r="F64" s="10">
        <f t="shared" si="0"/>
        <v>9.4253086419753132</v>
      </c>
      <c r="G64" s="10">
        <f t="shared" si="0"/>
        <v>10.41330301627886</v>
      </c>
      <c r="H64" s="10">
        <f t="shared" si="0"/>
        <v>11.346111111111105</v>
      </c>
      <c r="I64" s="10">
        <f t="shared" si="0"/>
        <v>13.049999999999999</v>
      </c>
      <c r="J64" s="10">
        <f t="shared" si="0"/>
        <v>8.3233333333333341</v>
      </c>
      <c r="K64" s="10">
        <f t="shared" si="0"/>
        <v>7.1822222222222223</v>
      </c>
      <c r="L64" s="10">
        <f t="shared" si="0"/>
        <v>6.6827369260838285</v>
      </c>
      <c r="M64" s="10">
        <f t="shared" si="0"/>
        <v>7.7388888888888898</v>
      </c>
      <c r="N64" s="10">
        <f t="shared" si="0"/>
        <v>6.2575000000000021</v>
      </c>
      <c r="O64" s="10">
        <f t="shared" si="0"/>
        <v>5.7447641789555108</v>
      </c>
      <c r="P64" s="10">
        <f t="shared" si="0"/>
        <v>5.4751553010454872</v>
      </c>
      <c r="Q64" s="10">
        <f t="shared" si="0"/>
        <v>6.1839260673204084</v>
      </c>
      <c r="R64" s="10">
        <f t="shared" si="0"/>
        <v>4.2049999999999992</v>
      </c>
      <c r="S64" s="10">
        <f t="shared" si="0"/>
        <v>2.2747863911106401</v>
      </c>
      <c r="T64" s="10">
        <f t="shared" si="0"/>
        <v>2.763611111111111</v>
      </c>
      <c r="U64" s="10">
        <f t="shared" si="0"/>
        <v>17.573838737102555</v>
      </c>
    </row>
    <row r="65" spans="1:21" x14ac:dyDescent="0.3">
      <c r="A65" s="3" t="s">
        <v>155</v>
      </c>
      <c r="B65" s="10">
        <f>AVERAGE(B24:B53)</f>
        <v>16.808055555555555</v>
      </c>
      <c r="C65" s="10">
        <f t="shared" ref="C65:U65" si="1">AVERAGE(C24:C53)</f>
        <v>15.94883524010236</v>
      </c>
      <c r="D65" s="10">
        <f t="shared" si="1"/>
        <v>2.7170537477954135</v>
      </c>
      <c r="E65" s="10">
        <f t="shared" si="1"/>
        <v>14.355000000000006</v>
      </c>
      <c r="F65" s="10">
        <f t="shared" si="1"/>
        <v>10.081388888888892</v>
      </c>
      <c r="G65" s="10">
        <f t="shared" si="1"/>
        <v>10.653965524720196</v>
      </c>
      <c r="H65" s="10">
        <f t="shared" si="1"/>
        <v>11.653055555555548</v>
      </c>
      <c r="I65" s="10">
        <f t="shared" si="1"/>
        <v>13.237499999999994</v>
      </c>
      <c r="J65" s="10">
        <f t="shared" si="1"/>
        <v>8.6916666666666682</v>
      </c>
      <c r="K65" s="10">
        <f t="shared" si="1"/>
        <v>7.6961111111111098</v>
      </c>
      <c r="L65" s="10">
        <f t="shared" si="1"/>
        <v>7.1869444444444452</v>
      </c>
      <c r="M65" s="10">
        <f t="shared" si="1"/>
        <v>8.1283333333333356</v>
      </c>
      <c r="N65" s="10">
        <f t="shared" si="1"/>
        <v>6.4769444444444444</v>
      </c>
      <c r="O65" s="10">
        <f t="shared" si="1"/>
        <v>6.2589872245926612</v>
      </c>
      <c r="P65" s="10">
        <f t="shared" si="1"/>
        <v>5.8839936372482979</v>
      </c>
      <c r="Q65" s="10">
        <f t="shared" si="1"/>
        <v>6.2654783791201938</v>
      </c>
      <c r="R65" s="10">
        <f t="shared" si="1"/>
        <v>4.347777777777778</v>
      </c>
      <c r="S65" s="10">
        <f t="shared" si="1"/>
        <v>2.1336175269700015</v>
      </c>
      <c r="T65" s="10">
        <f t="shared" si="1"/>
        <v>3.036111111111111</v>
      </c>
      <c r="U65" s="10">
        <f t="shared" si="1"/>
        <v>17.848794520547933</v>
      </c>
    </row>
    <row r="66" spans="1:2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3">
      <c r="A67" s="3" t="s">
        <v>156</v>
      </c>
      <c r="B67" s="11">
        <f>STDEV(B4:B33)</f>
        <v>0.81568652575693512</v>
      </c>
      <c r="C67" s="11">
        <f t="shared" ref="C67:U67" si="2">STDEV(C4:C33)</f>
        <v>0.72926197497099976</v>
      </c>
      <c r="D67" s="11" t="s">
        <v>75</v>
      </c>
      <c r="E67" s="11">
        <f t="shared" si="2"/>
        <v>0.8050992894670832</v>
      </c>
      <c r="F67" s="11">
        <f t="shared" si="2"/>
        <v>0.85475818005763748</v>
      </c>
      <c r="G67" s="11">
        <f t="shared" si="2"/>
        <v>0.45963651777019687</v>
      </c>
      <c r="H67" s="11">
        <f t="shared" si="2"/>
        <v>0.55598336018909689</v>
      </c>
      <c r="I67" s="11">
        <f t="shared" si="2"/>
        <v>0.56661595445834301</v>
      </c>
      <c r="J67" s="11">
        <f t="shared" si="2"/>
        <v>0.59314975204621811</v>
      </c>
      <c r="K67" s="11">
        <f t="shared" si="2"/>
        <v>0.64660820528095264</v>
      </c>
      <c r="L67" s="11">
        <f t="shared" si="2"/>
        <v>0.63470154467333317</v>
      </c>
      <c r="M67" s="11">
        <f t="shared" si="2"/>
        <v>0.53035416731101837</v>
      </c>
      <c r="N67" s="11">
        <f t="shared" si="2"/>
        <v>0.47236033026620267</v>
      </c>
      <c r="O67" s="11">
        <f t="shared" si="2"/>
        <v>0.54844353213567121</v>
      </c>
      <c r="P67" s="11">
        <f t="shared" si="2"/>
        <v>0.47492275959605801</v>
      </c>
      <c r="Q67" s="11">
        <f t="shared" si="2"/>
        <v>0.41198421026920229</v>
      </c>
      <c r="R67" s="11">
        <f t="shared" si="2"/>
        <v>0.39251619777690899</v>
      </c>
      <c r="S67" s="11">
        <f t="shared" si="2"/>
        <v>0.52053738083098555</v>
      </c>
      <c r="T67" s="11">
        <f t="shared" si="2"/>
        <v>0.47088855506363009</v>
      </c>
      <c r="U67" s="11">
        <f t="shared" si="2"/>
        <v>0.66462357294578256</v>
      </c>
    </row>
    <row r="68" spans="1:21" x14ac:dyDescent="0.3">
      <c r="A68" s="3" t="s">
        <v>157</v>
      </c>
      <c r="B68" s="11">
        <f>STDEV(B24:B53)</f>
        <v>0.75845958066628605</v>
      </c>
      <c r="C68" s="11">
        <f t="shared" ref="C68:U68" si="3">STDEV(C24:C53)</f>
        <v>0.67310862084654532</v>
      </c>
      <c r="D68" s="11">
        <f t="shared" si="3"/>
        <v>0.47267884385935749</v>
      </c>
      <c r="E68" s="11">
        <f t="shared" si="3"/>
        <v>0.53425118577493147</v>
      </c>
      <c r="F68" s="11">
        <f t="shared" si="3"/>
        <v>0.55779775021103206</v>
      </c>
      <c r="G68" s="11">
        <f t="shared" si="3"/>
        <v>0.47795710487808318</v>
      </c>
      <c r="H68" s="11">
        <f t="shared" si="3"/>
        <v>0.43279411263740203</v>
      </c>
      <c r="I68" s="11">
        <f t="shared" si="3"/>
        <v>0.39766289223670781</v>
      </c>
      <c r="J68" s="11">
        <f t="shared" si="3"/>
        <v>0.47815798379956542</v>
      </c>
      <c r="K68" s="11">
        <f t="shared" si="3"/>
        <v>0.49262148341899015</v>
      </c>
      <c r="L68" s="11">
        <f t="shared" si="3"/>
        <v>0.47213890971180922</v>
      </c>
      <c r="M68" s="11">
        <f t="shared" si="3"/>
        <v>0.39186898662945074</v>
      </c>
      <c r="N68" s="11">
        <f t="shared" si="3"/>
        <v>0.39359505303378756</v>
      </c>
      <c r="O68" s="11">
        <f t="shared" si="3"/>
        <v>0.36550082095347708</v>
      </c>
      <c r="P68" s="11">
        <f t="shared" si="3"/>
        <v>0.33515595887016247</v>
      </c>
      <c r="Q68" s="11">
        <f t="shared" si="3"/>
        <v>0.3240446625215061</v>
      </c>
      <c r="R68" s="11">
        <f t="shared" si="3"/>
        <v>0.445517980280834</v>
      </c>
      <c r="S68" s="11">
        <f t="shared" si="3"/>
        <v>0.56774238082922002</v>
      </c>
      <c r="T68" s="11">
        <f t="shared" si="3"/>
        <v>0.44608950816801046</v>
      </c>
      <c r="U68" s="11">
        <f t="shared" si="3"/>
        <v>0.36207657473560312</v>
      </c>
    </row>
    <row r="70" spans="1:21" x14ac:dyDescent="0.3">
      <c r="A70" s="3" t="s">
        <v>158</v>
      </c>
      <c r="B70" s="8">
        <f>AVERAGE(B4:B62)</f>
        <v>16.502077847277736</v>
      </c>
      <c r="C70" s="8">
        <f t="shared" ref="C70:U70" si="4">AVERAGE(C4:C62)</f>
        <v>15.839747398178787</v>
      </c>
      <c r="D70" s="8">
        <f t="shared" si="4"/>
        <v>2.7600963683937025</v>
      </c>
      <c r="E70" s="8">
        <f t="shared" si="4"/>
        <v>14.056313365838557</v>
      </c>
      <c r="F70" s="8">
        <f t="shared" si="4"/>
        <v>9.7263548805585121</v>
      </c>
      <c r="G70" s="8">
        <f t="shared" si="4"/>
        <v>10.570277545574166</v>
      </c>
      <c r="H70" s="8">
        <f t="shared" si="4"/>
        <v>11.518789002048793</v>
      </c>
      <c r="I70" s="8">
        <f t="shared" si="4"/>
        <v>13.069727485158523</v>
      </c>
      <c r="J70" s="8">
        <f t="shared" si="4"/>
        <v>8.5327377911926323</v>
      </c>
      <c r="K70" s="8">
        <f t="shared" si="4"/>
        <v>7.55229883111239</v>
      </c>
      <c r="L70" s="8">
        <f t="shared" si="4"/>
        <v>6.9175308880404565</v>
      </c>
      <c r="M70" s="8">
        <f t="shared" si="4"/>
        <v>7.988281866728582</v>
      </c>
      <c r="N70" s="8">
        <f t="shared" si="4"/>
        <v>6.3669829631977892</v>
      </c>
      <c r="O70" s="8">
        <f t="shared" si="4"/>
        <v>5.9913103873645746</v>
      </c>
      <c r="P70" s="8">
        <f t="shared" si="4"/>
        <v>5.6830873492256204</v>
      </c>
      <c r="Q70" s="8">
        <f t="shared" si="4"/>
        <v>6.197828836269843</v>
      </c>
      <c r="R70" s="8">
        <f t="shared" si="4"/>
        <v>4.2810718984598699</v>
      </c>
      <c r="S70" s="8">
        <f t="shared" si="4"/>
        <v>2.2303236410321974</v>
      </c>
      <c r="T70" s="8">
        <f t="shared" si="4"/>
        <v>2.9109925702345021</v>
      </c>
      <c r="U70" s="8">
        <f t="shared" si="4"/>
        <v>17.71186544196981</v>
      </c>
    </row>
    <row r="71" spans="1:21" x14ac:dyDescent="0.3">
      <c r="A71" s="3" t="s">
        <v>159</v>
      </c>
      <c r="B71" s="8">
        <f t="shared" ref="B71:U71" si="5">B70-B64</f>
        <v>0.51652229172218789</v>
      </c>
      <c r="C71" s="8">
        <f t="shared" si="5"/>
        <v>0.23413238989939877</v>
      </c>
      <c r="D71" s="8">
        <f>D70-D65</f>
        <v>4.3042620598289005E-2</v>
      </c>
      <c r="E71" s="8">
        <f t="shared" si="5"/>
        <v>0.30631336583855884</v>
      </c>
      <c r="F71" s="8">
        <f t="shared" si="5"/>
        <v>0.3010462385831989</v>
      </c>
      <c r="G71" s="8">
        <f t="shared" si="5"/>
        <v>0.1569745292953062</v>
      </c>
      <c r="H71" s="8">
        <f t="shared" si="5"/>
        <v>0.17267789093768826</v>
      </c>
      <c r="I71" s="8">
        <f t="shared" si="5"/>
        <v>1.9727485158524516E-2</v>
      </c>
      <c r="J71" s="8">
        <f t="shared" si="5"/>
        <v>0.20940445785929818</v>
      </c>
      <c r="K71" s="8">
        <f t="shared" si="5"/>
        <v>0.37007660889016769</v>
      </c>
      <c r="L71" s="8">
        <f t="shared" si="5"/>
        <v>0.23479396195662794</v>
      </c>
      <c r="M71" s="8">
        <f t="shared" si="5"/>
        <v>0.24939297783969216</v>
      </c>
      <c r="N71" s="8">
        <f t="shared" si="5"/>
        <v>0.10948296319778716</v>
      </c>
      <c r="O71" s="8">
        <f t="shared" si="5"/>
        <v>0.24654620840906372</v>
      </c>
      <c r="P71" s="8">
        <f t="shared" si="5"/>
        <v>0.20793204818013322</v>
      </c>
      <c r="Q71" s="8">
        <f t="shared" si="5"/>
        <v>1.3902768949434652E-2</v>
      </c>
      <c r="R71" s="8">
        <f t="shared" si="5"/>
        <v>7.6071898459870724E-2</v>
      </c>
      <c r="S71" s="8">
        <f t="shared" si="5"/>
        <v>-4.4462750078442692E-2</v>
      </c>
      <c r="T71" s="8">
        <f t="shared" si="5"/>
        <v>0.14738145912339107</v>
      </c>
      <c r="U71" s="8">
        <f t="shared" si="5"/>
        <v>0.13802670486725432</v>
      </c>
    </row>
    <row r="72" spans="1:21" x14ac:dyDescent="0.3">
      <c r="A72" s="3" t="s">
        <v>160</v>
      </c>
      <c r="B72" s="8">
        <f>B62-B64</f>
        <v>1.1144444444444535</v>
      </c>
      <c r="C72" s="8">
        <f t="shared" ref="C72:U72" si="6">C62-C64</f>
        <v>0.92013841637814586</v>
      </c>
      <c r="D72" s="8">
        <f>D62-D65</f>
        <v>1.6829462522045868</v>
      </c>
      <c r="E72" s="8">
        <f t="shared" si="6"/>
        <v>0.95000000000000107</v>
      </c>
      <c r="F72" s="8">
        <f t="shared" si="6"/>
        <v>-0.42530864197531315</v>
      </c>
      <c r="G72" s="8">
        <f t="shared" si="6"/>
        <v>0.324779175501968</v>
      </c>
      <c r="H72" s="8">
        <f t="shared" si="6"/>
        <v>0.15388888888889518</v>
      </c>
      <c r="I72" s="8">
        <f t="shared" si="6"/>
        <v>-0.34999999999999964</v>
      </c>
      <c r="J72" s="8">
        <f t="shared" si="6"/>
        <v>-2.3333333333333428E-2</v>
      </c>
      <c r="K72" s="8">
        <f t="shared" si="6"/>
        <v>1.2177777777777781</v>
      </c>
      <c r="L72" s="8">
        <f t="shared" si="6"/>
        <v>0.31726307391617148</v>
      </c>
      <c r="M72" s="8">
        <f t="shared" si="6"/>
        <v>1.0611111111111109</v>
      </c>
      <c r="N72" s="8">
        <f t="shared" si="6"/>
        <v>-0.45750000000000224</v>
      </c>
      <c r="O72" s="8">
        <f t="shared" si="6"/>
        <v>-0.6227586079248697</v>
      </c>
      <c r="P72" s="8">
        <f t="shared" si="6"/>
        <v>0.21744743868054162</v>
      </c>
      <c r="Q72" s="8">
        <f t="shared" si="6"/>
        <v>-0.38611784814232664</v>
      </c>
      <c r="R72" s="8">
        <f t="shared" si="6"/>
        <v>-0.10499999999999954</v>
      </c>
      <c r="S72" s="8">
        <f t="shared" si="6"/>
        <v>2.5213608889359751E-2</v>
      </c>
      <c r="T72" s="8">
        <f t="shared" si="6"/>
        <v>0.63638888888888889</v>
      </c>
      <c r="U72" s="8">
        <f t="shared" si="6"/>
        <v>0.22616126289744543</v>
      </c>
    </row>
    <row r="74" spans="1:21" x14ac:dyDescent="0.3">
      <c r="B74" t="s">
        <v>161</v>
      </c>
      <c r="F74" t="s">
        <v>162</v>
      </c>
      <c r="G74" t="s">
        <v>163</v>
      </c>
      <c r="H74" t="s">
        <v>164</v>
      </c>
      <c r="L74" t="s">
        <v>165</v>
      </c>
      <c r="N74" t="s">
        <v>166</v>
      </c>
      <c r="O74" t="s">
        <v>167</v>
      </c>
      <c r="P74" t="s">
        <v>168</v>
      </c>
      <c r="Q74" t="s">
        <v>169</v>
      </c>
      <c r="R74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330AB-727C-4FDA-A4E0-31A8C435FDD5}">
  <dimension ref="A1:U74"/>
  <sheetViews>
    <sheetView zoomScale="80" zoomScaleNormal="8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W36" sqref="W36"/>
    </sheetView>
  </sheetViews>
  <sheetFormatPr baseColWidth="10" defaultRowHeight="14.4" x14ac:dyDescent="0.3"/>
  <cols>
    <col min="1" max="1" width="18.88671875" customWidth="1"/>
    <col min="2" max="2" width="9" customWidth="1"/>
    <col min="3" max="3" width="10.44140625" customWidth="1"/>
    <col min="4" max="4" width="10.109375" customWidth="1"/>
    <col min="6" max="6" width="10.109375" customWidth="1"/>
    <col min="9" max="9" width="14.6640625" customWidth="1"/>
    <col min="10" max="10" width="10" customWidth="1"/>
    <col min="11" max="11" width="9.33203125" customWidth="1"/>
  </cols>
  <sheetData>
    <row r="1" spans="1:21" ht="21" x14ac:dyDescent="0.4">
      <c r="A1" s="9" t="s">
        <v>171</v>
      </c>
    </row>
    <row r="3" spans="1:21" x14ac:dyDescent="0.3">
      <c r="B3" s="2" t="s">
        <v>55</v>
      </c>
      <c r="C3" s="2" t="s">
        <v>56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61</v>
      </c>
      <c r="I3" s="2" t="s">
        <v>62</v>
      </c>
      <c r="J3" s="2" t="s">
        <v>63</v>
      </c>
      <c r="K3" s="2" t="s">
        <v>64</v>
      </c>
      <c r="L3" s="2" t="s">
        <v>65</v>
      </c>
      <c r="M3" s="2" t="s">
        <v>66</v>
      </c>
      <c r="N3" s="2" t="s">
        <v>67</v>
      </c>
      <c r="O3" s="2" t="s">
        <v>68</v>
      </c>
      <c r="P3" s="2" t="s">
        <v>69</v>
      </c>
      <c r="Q3" s="2" t="s">
        <v>70</v>
      </c>
      <c r="R3" s="2" t="s">
        <v>71</v>
      </c>
      <c r="S3" s="2" t="s">
        <v>72</v>
      </c>
      <c r="T3" s="2" t="s">
        <v>73</v>
      </c>
      <c r="U3" s="2" t="s">
        <v>74</v>
      </c>
    </row>
    <row r="4" spans="1:21" x14ac:dyDescent="0.3">
      <c r="A4" s="3">
        <v>1961</v>
      </c>
      <c r="B4" s="8">
        <v>22.024999999999999</v>
      </c>
      <c r="C4" s="8">
        <v>21.339726027397237</v>
      </c>
      <c r="D4" t="s">
        <v>75</v>
      </c>
      <c r="E4" s="8">
        <v>19.860273972602734</v>
      </c>
      <c r="F4" s="8" t="s">
        <v>75</v>
      </c>
      <c r="G4" s="8">
        <v>17.983333333333299</v>
      </c>
      <c r="H4" s="8">
        <v>17.55</v>
      </c>
      <c r="I4" s="8">
        <v>18.149999999999999</v>
      </c>
      <c r="J4" s="8">
        <v>22.183333333333302</v>
      </c>
      <c r="K4" s="8">
        <v>20.6666666666667</v>
      </c>
      <c r="L4" s="8">
        <v>20.091666666666701</v>
      </c>
      <c r="M4" s="8">
        <v>17.630136986301359</v>
      </c>
      <c r="N4" s="8">
        <v>17.533333333333299</v>
      </c>
      <c r="O4" s="8">
        <v>16.108333333333299</v>
      </c>
      <c r="P4" s="8">
        <v>15.9</v>
      </c>
      <c r="Q4" s="8">
        <v>14.074999999999999</v>
      </c>
      <c r="R4" s="8">
        <v>11.8083333333333</v>
      </c>
      <c r="S4" s="8">
        <v>10.167885944700458</v>
      </c>
      <c r="T4" s="8">
        <v>9.8416666666666703</v>
      </c>
      <c r="U4" s="8">
        <v>24.993698630137008</v>
      </c>
    </row>
    <row r="5" spans="1:21" x14ac:dyDescent="0.3">
      <c r="A5" s="3">
        <v>1962</v>
      </c>
      <c r="B5" s="8">
        <v>21.908333333333299</v>
      </c>
      <c r="C5" s="8">
        <v>21.252328767123274</v>
      </c>
      <c r="D5" t="s">
        <v>75</v>
      </c>
      <c r="E5" s="8">
        <v>20.124931506849329</v>
      </c>
      <c r="F5" s="8" t="s">
        <v>75</v>
      </c>
      <c r="G5" s="8">
        <v>18.625</v>
      </c>
      <c r="H5" s="8">
        <v>17.516666666666701</v>
      </c>
      <c r="I5" s="8">
        <v>18.5</v>
      </c>
      <c r="J5" s="8">
        <v>22.4166666666667</v>
      </c>
      <c r="K5" s="8">
        <v>21.625</v>
      </c>
      <c r="L5" s="8">
        <v>20.475000000000001</v>
      </c>
      <c r="M5" s="8">
        <v>17.96602739726028</v>
      </c>
      <c r="N5" s="8">
        <v>18.691666666666698</v>
      </c>
      <c r="O5" s="8">
        <v>17.683333333333302</v>
      </c>
      <c r="P5" s="8">
        <v>17.399999999999999</v>
      </c>
      <c r="Q5" s="8">
        <v>15.275</v>
      </c>
      <c r="R5" s="8">
        <v>14.008333333333301</v>
      </c>
      <c r="S5" s="8">
        <v>12.408495263696878</v>
      </c>
      <c r="T5" s="8">
        <v>10.891666666666699</v>
      </c>
      <c r="U5" s="8">
        <v>23.821257485029939</v>
      </c>
    </row>
    <row r="6" spans="1:21" x14ac:dyDescent="0.3">
      <c r="A6" s="3">
        <v>1963</v>
      </c>
      <c r="B6" s="8">
        <v>22.366666666666699</v>
      </c>
      <c r="C6" s="8">
        <v>21.739452054794484</v>
      </c>
      <c r="D6" t="s">
        <v>75</v>
      </c>
      <c r="E6" s="8">
        <v>20.289863013698668</v>
      </c>
      <c r="F6" s="8" t="s">
        <v>75</v>
      </c>
      <c r="G6" s="8">
        <v>18.533333333333299</v>
      </c>
      <c r="H6" s="8">
        <v>17.758333333333301</v>
      </c>
      <c r="I6" s="8">
        <v>18.7916666666667</v>
      </c>
      <c r="J6" s="8">
        <v>21.8333333333333</v>
      </c>
      <c r="K6" s="8">
        <v>20.766666666666701</v>
      </c>
      <c r="L6" s="8">
        <v>19.941666666666698</v>
      </c>
      <c r="M6" s="8">
        <v>17.72246575342465</v>
      </c>
      <c r="N6" s="8">
        <v>17.75</v>
      </c>
      <c r="O6" s="8">
        <v>17.141666666666701</v>
      </c>
      <c r="P6" s="8">
        <v>16.225000000000001</v>
      </c>
      <c r="Q6" s="8">
        <v>14.891666666666699</v>
      </c>
      <c r="R6" s="8">
        <v>12.8083333333333</v>
      </c>
      <c r="S6" s="8">
        <v>11.301746671786995</v>
      </c>
      <c r="T6" s="8">
        <v>9.4</v>
      </c>
      <c r="U6" s="8">
        <v>24.027397260273979</v>
      </c>
    </row>
    <row r="7" spans="1:21" x14ac:dyDescent="0.3">
      <c r="A7" s="3">
        <v>1964</v>
      </c>
      <c r="B7" s="8">
        <v>21.441666666666698</v>
      </c>
      <c r="C7" s="8">
        <v>20.990410958904075</v>
      </c>
      <c r="D7" t="s">
        <v>75</v>
      </c>
      <c r="E7" s="8">
        <v>19.626849315068537</v>
      </c>
      <c r="F7" s="8">
        <v>25.966670000000001</v>
      </c>
      <c r="G7" s="8">
        <v>18.066666666666698</v>
      </c>
      <c r="H7" s="8">
        <v>17.783333333333299</v>
      </c>
      <c r="I7" s="8">
        <v>18.399999999999999</v>
      </c>
      <c r="J7" s="8">
        <v>22.233333333333299</v>
      </c>
      <c r="K7" s="8">
        <v>20.683333333333302</v>
      </c>
      <c r="L7" s="8">
        <v>20.283333333333299</v>
      </c>
      <c r="M7" s="8">
        <v>17.628493150684935</v>
      </c>
      <c r="N7" s="8">
        <v>17.466666666666701</v>
      </c>
      <c r="O7" s="8">
        <v>16.524999999999999</v>
      </c>
      <c r="P7" s="8">
        <v>15.858333333333301</v>
      </c>
      <c r="Q7" s="8">
        <v>14.5416666666667</v>
      </c>
      <c r="R7" s="8">
        <v>12.775</v>
      </c>
      <c r="S7" s="8">
        <v>11.246047747055812</v>
      </c>
      <c r="T7" s="8">
        <v>9.6750000000000007</v>
      </c>
      <c r="U7" s="8">
        <v>23.94109589041096</v>
      </c>
    </row>
    <row r="8" spans="1:21" x14ac:dyDescent="0.3">
      <c r="A8" s="3">
        <v>1965</v>
      </c>
      <c r="B8" s="8">
        <v>22.8</v>
      </c>
      <c r="C8" s="8">
        <v>22.322739726027358</v>
      </c>
      <c r="D8" t="s">
        <v>75</v>
      </c>
      <c r="E8" s="8">
        <v>20.546575342465779</v>
      </c>
      <c r="F8" s="8">
        <v>27.158329999999999</v>
      </c>
      <c r="G8" s="8">
        <v>18.483333333333299</v>
      </c>
      <c r="H8" s="8">
        <v>18.225000000000001</v>
      </c>
      <c r="I8" s="8">
        <v>18.766666666666701</v>
      </c>
      <c r="J8" s="8">
        <v>22.25</v>
      </c>
      <c r="K8" s="8">
        <v>20.7083333333333</v>
      </c>
      <c r="L8" s="8">
        <v>19.866666666666699</v>
      </c>
      <c r="M8" s="8">
        <v>17.814794520547938</v>
      </c>
      <c r="N8" s="8">
        <v>17.524999999999999</v>
      </c>
      <c r="O8" s="8">
        <v>16.524999999999999</v>
      </c>
      <c r="P8" s="8">
        <v>16.266666666666701</v>
      </c>
      <c r="Q8" s="8">
        <v>14.616666666666699</v>
      </c>
      <c r="R8" s="8">
        <v>12.5833333333333</v>
      </c>
      <c r="S8" s="8">
        <v>10.547025729646696</v>
      </c>
      <c r="T8" s="8">
        <v>9.68333333333333</v>
      </c>
      <c r="U8" s="8">
        <v>24.155342465753403</v>
      </c>
    </row>
    <row r="9" spans="1:21" x14ac:dyDescent="0.3">
      <c r="A9" s="3">
        <v>1966</v>
      </c>
      <c r="B9" s="8">
        <v>21.366666666666699</v>
      </c>
      <c r="C9" s="8">
        <v>20.629670329670329</v>
      </c>
      <c r="D9" t="s">
        <v>75</v>
      </c>
      <c r="E9" s="8">
        <v>19.627123287671235</v>
      </c>
      <c r="F9" s="8">
        <v>26.308330000000002</v>
      </c>
      <c r="G9" s="8">
        <v>17.774999999999999</v>
      </c>
      <c r="H9" s="8">
        <v>17.366666666666699</v>
      </c>
      <c r="I9" s="8">
        <v>17.95</v>
      </c>
      <c r="J9" s="8">
        <v>21.65</v>
      </c>
      <c r="K9" s="8">
        <v>20.141666666666701</v>
      </c>
      <c r="L9" s="8">
        <v>19.408333333333299</v>
      </c>
      <c r="M9" s="8">
        <v>17.478630136986308</v>
      </c>
      <c r="N9" s="8">
        <v>17.508333333333301</v>
      </c>
      <c r="O9" s="8">
        <v>16.633333333333301</v>
      </c>
      <c r="P9" s="8">
        <v>16.283333333333299</v>
      </c>
      <c r="Q9" s="8">
        <v>14.725</v>
      </c>
      <c r="R9" s="8">
        <v>13.383333333333301</v>
      </c>
      <c r="S9" s="8">
        <v>11.907247823860727</v>
      </c>
      <c r="T9" s="8">
        <v>9.4916666666666707</v>
      </c>
      <c r="U9" s="8">
        <v>23.877544910179626</v>
      </c>
    </row>
    <row r="10" spans="1:21" x14ac:dyDescent="0.3">
      <c r="A10" s="3">
        <v>1967</v>
      </c>
      <c r="B10" s="8">
        <v>21.524999999999999</v>
      </c>
      <c r="C10" s="8">
        <v>20.429428571428559</v>
      </c>
      <c r="D10" t="s">
        <v>75</v>
      </c>
      <c r="E10" s="8">
        <v>19.791232876712328</v>
      </c>
      <c r="F10" s="8">
        <v>26.191669999999998</v>
      </c>
      <c r="G10" s="8">
        <v>17.625</v>
      </c>
      <c r="H10" s="8">
        <v>17.308333333333302</v>
      </c>
      <c r="I10" s="8">
        <v>18.4583333333333</v>
      </c>
      <c r="J10" s="8">
        <v>22.15</v>
      </c>
      <c r="K10" s="8">
        <v>20.308333333333302</v>
      </c>
      <c r="L10" s="8">
        <v>19.683333333333302</v>
      </c>
      <c r="M10" s="8">
        <v>17.274520547945219</v>
      </c>
      <c r="N10" s="8">
        <v>17.258333333333301</v>
      </c>
      <c r="O10" s="8">
        <v>16.516666666666701</v>
      </c>
      <c r="P10" s="8">
        <v>15.783333333333299</v>
      </c>
      <c r="Q10" s="8">
        <v>14.525</v>
      </c>
      <c r="R10" s="8">
        <v>12.8166666666667</v>
      </c>
      <c r="S10" s="8">
        <v>11.180675243215566</v>
      </c>
      <c r="T10" s="8">
        <v>9.7083333333333304</v>
      </c>
      <c r="U10" s="8">
        <v>24.167084639498412</v>
      </c>
    </row>
    <row r="11" spans="1:21" x14ac:dyDescent="0.3">
      <c r="A11" s="3">
        <v>1968</v>
      </c>
      <c r="B11" s="8">
        <v>21.716666666666701</v>
      </c>
      <c r="C11" s="8">
        <v>20.67342465753423</v>
      </c>
      <c r="D11" t="s">
        <v>75</v>
      </c>
      <c r="E11" s="8">
        <v>20.134520547945201</v>
      </c>
      <c r="F11" s="8">
        <v>26.858329999999999</v>
      </c>
      <c r="G11" s="8">
        <v>18.3</v>
      </c>
      <c r="H11" s="8">
        <v>17.95</v>
      </c>
      <c r="I11" s="8">
        <v>18.925000000000001</v>
      </c>
      <c r="J11" s="8">
        <v>23.308333333333302</v>
      </c>
      <c r="K11" s="8">
        <v>21.175000000000001</v>
      </c>
      <c r="L11" s="8">
        <v>20.383333333333301</v>
      </c>
      <c r="M11" s="8">
        <v>17.815068493150676</v>
      </c>
      <c r="N11" s="8">
        <v>18.191666666666698</v>
      </c>
      <c r="O11" s="8">
        <v>17.2083333333333</v>
      </c>
      <c r="P11" s="8">
        <v>16.8</v>
      </c>
      <c r="Q11" s="8">
        <v>15.266666666666699</v>
      </c>
      <c r="R11" s="8">
        <v>13.6916666666667</v>
      </c>
      <c r="S11" s="8">
        <v>12.026690348182283</v>
      </c>
      <c r="T11" s="8">
        <v>10.025</v>
      </c>
      <c r="U11" s="8">
        <v>23.78537313432836</v>
      </c>
    </row>
    <row r="12" spans="1:21" x14ac:dyDescent="0.3">
      <c r="A12" s="3">
        <v>1969</v>
      </c>
      <c r="B12" s="8">
        <v>22.375</v>
      </c>
      <c r="C12" s="8">
        <v>21.293388429752053</v>
      </c>
      <c r="D12" t="s">
        <v>75</v>
      </c>
      <c r="E12" s="8">
        <v>20.501917808219176</v>
      </c>
      <c r="F12" s="8">
        <v>26.70833</v>
      </c>
      <c r="G12" s="8">
        <v>18.2083333333333</v>
      </c>
      <c r="H12" s="8">
        <v>17.7083333333333</v>
      </c>
      <c r="I12" s="8">
        <v>18.5416666666667</v>
      </c>
      <c r="J12" s="8">
        <v>23.058333333333302</v>
      </c>
      <c r="K12" s="8">
        <v>21.441666666666698</v>
      </c>
      <c r="L12" s="8">
        <v>20.3</v>
      </c>
      <c r="M12" s="8">
        <v>17.343561643835617</v>
      </c>
      <c r="N12" s="8">
        <v>17.608333333333299</v>
      </c>
      <c r="O12" s="8">
        <v>16.8</v>
      </c>
      <c r="P12" s="8">
        <v>16.241666666666699</v>
      </c>
      <c r="Q12" s="8">
        <v>14.616666666666699</v>
      </c>
      <c r="R12" s="8">
        <v>12.6916666666667</v>
      </c>
      <c r="S12" s="8">
        <v>11.126278801843318</v>
      </c>
      <c r="T12" s="8">
        <v>9.4583333333333304</v>
      </c>
      <c r="U12" s="8">
        <v>23.940109890109891</v>
      </c>
    </row>
    <row r="13" spans="1:21" x14ac:dyDescent="0.3">
      <c r="A13" s="3">
        <v>1970</v>
      </c>
      <c r="B13" s="8">
        <v>21.316666666666698</v>
      </c>
      <c r="C13" s="8">
        <v>20.596712328767122</v>
      </c>
      <c r="D13" t="s">
        <v>75</v>
      </c>
      <c r="E13" s="8">
        <v>19.961643835616417</v>
      </c>
      <c r="F13" s="8">
        <v>26.483329999999999</v>
      </c>
      <c r="G13" s="8">
        <v>18.0833333333333</v>
      </c>
      <c r="H13" s="8">
        <v>17.608333333333299</v>
      </c>
      <c r="I13" s="8">
        <v>18.925000000000001</v>
      </c>
      <c r="J13" s="8">
        <v>22.891666666666701</v>
      </c>
      <c r="K13" s="8">
        <v>21.183333333333302</v>
      </c>
      <c r="L13" s="8">
        <v>20.524999999999999</v>
      </c>
      <c r="M13" s="8">
        <v>17.626849315068498</v>
      </c>
      <c r="N13" s="8">
        <v>17.649999999999999</v>
      </c>
      <c r="O13" s="8">
        <v>16.766666666666701</v>
      </c>
      <c r="P13" s="8">
        <v>16.3</v>
      </c>
      <c r="Q13" s="8">
        <v>14.7083333333333</v>
      </c>
      <c r="R13" s="8">
        <v>12.6666666666667</v>
      </c>
      <c r="S13" s="8">
        <v>11.176779313876084</v>
      </c>
      <c r="T13" s="8">
        <v>9.4666666666666703</v>
      </c>
      <c r="U13" s="8">
        <v>24.510249307479228</v>
      </c>
    </row>
    <row r="14" spans="1:21" x14ac:dyDescent="0.3">
      <c r="A14" s="3">
        <v>1971</v>
      </c>
      <c r="B14" s="8">
        <v>21.141666666666701</v>
      </c>
      <c r="C14" s="8">
        <v>20.32383561643833</v>
      </c>
      <c r="D14" s="8">
        <v>23.028836021505384</v>
      </c>
      <c r="E14" s="8">
        <v>19.765384615384612</v>
      </c>
      <c r="F14" s="8">
        <v>26.141670000000001</v>
      </c>
      <c r="G14" s="8">
        <v>17.600000000000001</v>
      </c>
      <c r="H14" s="8">
        <v>17.475000000000001</v>
      </c>
      <c r="I14" s="8">
        <v>18.274999999999999</v>
      </c>
      <c r="J14" s="8">
        <v>22.566666666666698</v>
      </c>
      <c r="K14" s="8">
        <v>20.933333333333302</v>
      </c>
      <c r="L14" s="8">
        <v>19.725000000000001</v>
      </c>
      <c r="M14" s="8">
        <v>16.967123287671228</v>
      </c>
      <c r="N14" s="8">
        <v>16.75</v>
      </c>
      <c r="O14" s="8">
        <v>15.908333333333299</v>
      </c>
      <c r="P14" s="8">
        <v>15.8166666666667</v>
      </c>
      <c r="Q14" s="8">
        <v>14.233333333333301</v>
      </c>
      <c r="R14" s="8">
        <v>11.75</v>
      </c>
      <c r="S14" s="8">
        <v>10.380677803379417</v>
      </c>
      <c r="T14" s="8">
        <v>8.93333333333333</v>
      </c>
      <c r="U14" s="8">
        <v>25.056906077348053</v>
      </c>
    </row>
    <row r="15" spans="1:21" x14ac:dyDescent="0.3">
      <c r="A15" s="3">
        <v>1972</v>
      </c>
      <c r="B15" s="8">
        <v>22.5416666666667</v>
      </c>
      <c r="C15" s="8">
        <v>21.666301369862982</v>
      </c>
      <c r="D15" s="8">
        <v>23.339216722284025</v>
      </c>
      <c r="E15" s="8">
        <v>20.789041095890425</v>
      </c>
      <c r="F15" s="8">
        <v>26.683330000000002</v>
      </c>
      <c r="G15" s="8">
        <v>18.108333333333299</v>
      </c>
      <c r="H15" s="8">
        <v>18.0833333333333</v>
      </c>
      <c r="I15" s="8">
        <v>18.483333333333299</v>
      </c>
      <c r="J15" s="8">
        <v>22.225000000000001</v>
      </c>
      <c r="K15" s="8">
        <v>20.191666666666698</v>
      </c>
      <c r="L15" s="8">
        <v>19.558333333333302</v>
      </c>
      <c r="M15" s="8">
        <v>17.50575342465752</v>
      </c>
      <c r="N15" s="8">
        <v>17.524999999999999</v>
      </c>
      <c r="O15" s="8">
        <v>16.7</v>
      </c>
      <c r="P15" s="8">
        <v>16.3</v>
      </c>
      <c r="Q15" s="8">
        <v>14.6916666666667</v>
      </c>
      <c r="R15" s="8">
        <v>12.283333333333299</v>
      </c>
      <c r="S15" s="8">
        <v>10.66412378392217</v>
      </c>
      <c r="T15" s="8">
        <v>9.1416666666666693</v>
      </c>
      <c r="U15" s="8">
        <v>24.598071625344364</v>
      </c>
    </row>
    <row r="16" spans="1:21" x14ac:dyDescent="0.3">
      <c r="A16" s="3">
        <v>1973</v>
      </c>
      <c r="B16" s="8">
        <v>21.6</v>
      </c>
      <c r="C16" s="8">
        <v>20.899726027397261</v>
      </c>
      <c r="D16" s="8">
        <v>23.164991935483879</v>
      </c>
      <c r="E16" s="8">
        <v>19.832054794520513</v>
      </c>
      <c r="F16" s="8">
        <v>26.108329999999999</v>
      </c>
      <c r="G16" s="8">
        <v>17.475000000000001</v>
      </c>
      <c r="H16" s="8">
        <v>16.649999999999999</v>
      </c>
      <c r="I16" s="8">
        <v>17.475000000000001</v>
      </c>
      <c r="J16" s="8">
        <v>22.1</v>
      </c>
      <c r="K16" s="8">
        <v>20.716666666666701</v>
      </c>
      <c r="L16" s="8">
        <v>19.875</v>
      </c>
      <c r="M16" s="8">
        <v>17.235616438356178</v>
      </c>
      <c r="N16" s="8">
        <v>17.433333333333302</v>
      </c>
      <c r="O16" s="8">
        <v>16.7</v>
      </c>
      <c r="P16" s="8">
        <v>16.225000000000001</v>
      </c>
      <c r="Q16" s="8">
        <v>14.341666666666701</v>
      </c>
      <c r="R16" s="8">
        <v>13.05</v>
      </c>
      <c r="S16" s="8">
        <v>11.461079109062981</v>
      </c>
      <c r="T16" s="8">
        <v>9.4166666666666696</v>
      </c>
      <c r="U16" s="8">
        <v>24.150000000000006</v>
      </c>
    </row>
    <row r="17" spans="1:21" x14ac:dyDescent="0.3">
      <c r="A17" s="3">
        <v>1974</v>
      </c>
      <c r="B17" s="8">
        <v>21.366666666666699</v>
      </c>
      <c r="C17" s="8">
        <v>20.547671232876702</v>
      </c>
      <c r="D17" s="8">
        <v>22.507282002048139</v>
      </c>
      <c r="E17" s="8">
        <v>19.344383561643848</v>
      </c>
      <c r="F17" s="8">
        <v>25.83333</v>
      </c>
      <c r="G17" s="8">
        <v>17.149999999999999</v>
      </c>
      <c r="H17" s="8">
        <v>16.783333333333299</v>
      </c>
      <c r="I17" s="8">
        <v>17.725000000000001</v>
      </c>
      <c r="J17" s="8">
        <v>22.074999999999999</v>
      </c>
      <c r="K17" s="8">
        <v>20.716666666666701</v>
      </c>
      <c r="L17" s="8">
        <v>20.100000000000001</v>
      </c>
      <c r="M17" s="8">
        <v>17.174794520547934</v>
      </c>
      <c r="N17" s="8">
        <v>17.341666666666701</v>
      </c>
      <c r="O17" s="8">
        <v>16.766666666666701</v>
      </c>
      <c r="P17" s="8">
        <v>16.100000000000001</v>
      </c>
      <c r="Q17" s="8">
        <v>14.341666666666701</v>
      </c>
      <c r="R17" s="8">
        <v>12.8166666666667</v>
      </c>
      <c r="S17" s="8">
        <v>11.344439324116744</v>
      </c>
      <c r="T17" s="8">
        <v>9.8833333333333293</v>
      </c>
      <c r="U17" s="8">
        <v>23.722802197802192</v>
      </c>
    </row>
    <row r="18" spans="1:21" x14ac:dyDescent="0.3">
      <c r="A18" s="3">
        <v>1975</v>
      </c>
      <c r="B18" s="8">
        <v>21.191666666666698</v>
      </c>
      <c r="C18" s="8">
        <v>20.279999999999983</v>
      </c>
      <c r="D18" s="8">
        <v>22.558105734767029</v>
      </c>
      <c r="E18" s="8">
        <v>19.262739726027384</v>
      </c>
      <c r="F18" s="8">
        <v>25.941669999999998</v>
      </c>
      <c r="G18" s="8">
        <v>17.600000000000001</v>
      </c>
      <c r="H18" s="8">
        <v>17.266666666666701</v>
      </c>
      <c r="I18" s="8">
        <v>17.533333333333299</v>
      </c>
      <c r="J18" s="8">
        <v>21.675000000000001</v>
      </c>
      <c r="K18" s="8">
        <v>20.766666666666701</v>
      </c>
      <c r="L18" s="8">
        <v>19.883333333333301</v>
      </c>
      <c r="M18" s="8">
        <v>17.151232876712328</v>
      </c>
      <c r="N18" s="8">
        <v>17.016666666666701</v>
      </c>
      <c r="O18" s="8">
        <v>16.633333333333301</v>
      </c>
      <c r="P18" s="8">
        <v>16.0833333333333</v>
      </c>
      <c r="Q18" s="8">
        <v>14.4416666666667</v>
      </c>
      <c r="R18" s="8">
        <v>12.7</v>
      </c>
      <c r="S18" s="8">
        <v>11.063245007680491</v>
      </c>
      <c r="T18" s="8">
        <v>9.8249999999999993</v>
      </c>
      <c r="U18" s="8">
        <v>24.048493150684934</v>
      </c>
    </row>
    <row r="19" spans="1:21" x14ac:dyDescent="0.3">
      <c r="A19" s="3">
        <v>1976</v>
      </c>
      <c r="B19" s="8">
        <v>21.975000000000001</v>
      </c>
      <c r="C19" s="8">
        <v>20.978904109589031</v>
      </c>
      <c r="D19" s="8">
        <v>22.828032130056329</v>
      </c>
      <c r="E19" s="8">
        <v>19.931232876712329</v>
      </c>
      <c r="F19" s="8">
        <v>26.558330000000002</v>
      </c>
      <c r="G19" s="8">
        <v>18.024999999999999</v>
      </c>
      <c r="H19" s="8">
        <v>17.558333333333302</v>
      </c>
      <c r="I19" s="8">
        <v>17.675000000000001</v>
      </c>
      <c r="J19" s="8">
        <v>22.016666666666701</v>
      </c>
      <c r="K19" s="8">
        <v>20.991666666666699</v>
      </c>
      <c r="L19" s="8">
        <v>19.941666666666698</v>
      </c>
      <c r="M19" s="8">
        <v>17.612876712328767</v>
      </c>
      <c r="N19" s="8">
        <v>17.225000000000001</v>
      </c>
      <c r="O19" s="8">
        <v>16.683333333333302</v>
      </c>
      <c r="P19" s="8">
        <v>16.191666666666698</v>
      </c>
      <c r="Q19" s="8">
        <v>14.375</v>
      </c>
      <c r="R19" s="8">
        <v>12.625</v>
      </c>
      <c r="S19" s="8">
        <v>10.946601382488479</v>
      </c>
      <c r="T19" s="8">
        <v>9.05833333333333</v>
      </c>
      <c r="U19" s="8">
        <v>23.533150684931499</v>
      </c>
    </row>
    <row r="20" spans="1:21" x14ac:dyDescent="0.3">
      <c r="A20" s="3">
        <v>1977</v>
      </c>
      <c r="B20" s="8">
        <v>22.691666666666698</v>
      </c>
      <c r="C20" s="8">
        <v>21.865205479452055</v>
      </c>
      <c r="D20" s="8">
        <v>23.441519713261659</v>
      </c>
      <c r="E20" s="8">
        <v>20.64246575342467</v>
      </c>
      <c r="F20" s="8">
        <v>26.991669999999999</v>
      </c>
      <c r="G20" s="8">
        <v>18.441666666666698</v>
      </c>
      <c r="H20" s="8">
        <v>18.25</v>
      </c>
      <c r="I20" s="8">
        <v>18.625</v>
      </c>
      <c r="J20" s="8">
        <v>22.65</v>
      </c>
      <c r="K20" s="8">
        <v>21.283333333333299</v>
      </c>
      <c r="L20" s="8">
        <v>20.45</v>
      </c>
      <c r="M20" s="8">
        <v>17.973150684931522</v>
      </c>
      <c r="N20" s="8">
        <v>17.875</v>
      </c>
      <c r="O20" s="8">
        <v>17.524999999999999</v>
      </c>
      <c r="P20" s="8">
        <v>17.058333333333302</v>
      </c>
      <c r="Q20" s="8">
        <v>15.266666666666699</v>
      </c>
      <c r="R20" s="8">
        <v>13.116666666666699</v>
      </c>
      <c r="S20" s="8">
        <v>11.425993343573991</v>
      </c>
      <c r="T20" s="8">
        <v>9.5416666666666696</v>
      </c>
      <c r="U20" s="8">
        <v>23.926849315068488</v>
      </c>
    </row>
    <row r="21" spans="1:21" x14ac:dyDescent="0.3">
      <c r="A21" s="3">
        <v>1978</v>
      </c>
      <c r="B21" s="8">
        <v>22.008333333333301</v>
      </c>
      <c r="C21" s="8">
        <v>21.164931506849296</v>
      </c>
      <c r="D21" s="8">
        <v>23.554901049667183</v>
      </c>
      <c r="E21" s="8">
        <v>19.838904109589041</v>
      </c>
      <c r="F21" s="8">
        <v>26.716670000000001</v>
      </c>
      <c r="G21" s="8">
        <v>18.600000000000001</v>
      </c>
      <c r="H21" s="8">
        <v>18.108333333333299</v>
      </c>
      <c r="I21" s="8">
        <v>18.8</v>
      </c>
      <c r="J21" s="8">
        <v>22.591666666666701</v>
      </c>
      <c r="K21" s="8">
        <v>21.1666666666667</v>
      </c>
      <c r="L21" s="8">
        <v>20.783333333333299</v>
      </c>
      <c r="M21" s="8">
        <v>18.003561643835614</v>
      </c>
      <c r="N21" s="8">
        <v>18.191666666666698</v>
      </c>
      <c r="O21" s="8">
        <v>17.5833333333333</v>
      </c>
      <c r="P21" s="8">
        <v>17</v>
      </c>
      <c r="Q21" s="8">
        <v>15.233333333333301</v>
      </c>
      <c r="R21" s="8">
        <v>13.766666666666699</v>
      </c>
      <c r="S21" s="8">
        <v>12.235133128520223</v>
      </c>
      <c r="T21" s="8">
        <v>10.175000000000001</v>
      </c>
      <c r="U21" s="8">
        <v>24.175890410958896</v>
      </c>
    </row>
    <row r="22" spans="1:21" x14ac:dyDescent="0.3">
      <c r="A22" s="3">
        <v>1979</v>
      </c>
      <c r="B22" s="8">
        <v>22.483333333333299</v>
      </c>
      <c r="C22" s="8">
        <v>21.646301369862989</v>
      </c>
      <c r="D22" s="8">
        <v>23.476571556579625</v>
      </c>
      <c r="E22" s="8">
        <v>19.861095890410958</v>
      </c>
      <c r="F22" s="8">
        <v>26.7</v>
      </c>
      <c r="G22" s="8">
        <v>18.658333333333299</v>
      </c>
      <c r="H22" s="8">
        <v>17.8333333333333</v>
      </c>
      <c r="I22" s="8">
        <v>18.241666666666699</v>
      </c>
      <c r="J22" s="8">
        <v>22.358333333333299</v>
      </c>
      <c r="K22" s="8">
        <v>20.4583333333333</v>
      </c>
      <c r="L22" s="8">
        <v>19.966666666666701</v>
      </c>
      <c r="M22" s="8">
        <v>17.799999999999994</v>
      </c>
      <c r="N22" s="8">
        <v>18.25</v>
      </c>
      <c r="O22" s="8">
        <v>17.8</v>
      </c>
      <c r="P22" s="8">
        <v>17.483333333333299</v>
      </c>
      <c r="Q22" s="8">
        <v>15.5</v>
      </c>
      <c r="R22" s="8">
        <v>14.116666666666699</v>
      </c>
      <c r="S22" s="8">
        <v>12.493589989759345</v>
      </c>
      <c r="T22" s="8">
        <v>10.1833333333333</v>
      </c>
      <c r="U22" s="8">
        <v>23.801369863013694</v>
      </c>
    </row>
    <row r="23" spans="1:21" x14ac:dyDescent="0.3">
      <c r="A23" s="3">
        <v>1980</v>
      </c>
      <c r="B23" s="8">
        <v>22.9</v>
      </c>
      <c r="C23" s="8">
        <v>22.115342465753432</v>
      </c>
      <c r="D23" s="8">
        <v>23.539934331797241</v>
      </c>
      <c r="E23" s="8">
        <v>20.524383561643852</v>
      </c>
      <c r="F23" s="8">
        <v>27.066669999999998</v>
      </c>
      <c r="G23" s="8">
        <v>18.9583333333333</v>
      </c>
      <c r="H23" s="8">
        <v>18.1666666666667</v>
      </c>
      <c r="I23" s="8">
        <v>18.383333333333301</v>
      </c>
      <c r="J23" s="8">
        <v>22.591666666666701</v>
      </c>
      <c r="K23" s="8">
        <v>20.875</v>
      </c>
      <c r="L23" s="8">
        <v>19.933333333333302</v>
      </c>
      <c r="M23" s="8">
        <v>18.022465753424669</v>
      </c>
      <c r="N23" s="8">
        <v>17.675000000000001</v>
      </c>
      <c r="O23" s="8">
        <v>17.149999999999999</v>
      </c>
      <c r="P23" s="8">
        <v>16.4583333333333</v>
      </c>
      <c r="Q23" s="8">
        <v>14.991666666666699</v>
      </c>
      <c r="R23" s="8">
        <v>12.966666666666701</v>
      </c>
      <c r="S23" s="8">
        <v>11.547701612903225</v>
      </c>
      <c r="T23" s="8">
        <v>9.69166666666667</v>
      </c>
      <c r="U23" s="8">
        <v>24.79616438356166</v>
      </c>
    </row>
    <row r="24" spans="1:21" x14ac:dyDescent="0.3">
      <c r="A24" s="3">
        <v>1981</v>
      </c>
      <c r="B24" s="8">
        <v>22.533333333333299</v>
      </c>
      <c r="C24" s="8">
        <v>20.680273972602752</v>
      </c>
      <c r="D24" s="8">
        <v>23.316349462365597</v>
      </c>
      <c r="E24" s="8">
        <v>20.304109589041094</v>
      </c>
      <c r="F24" s="8">
        <v>26.741669999999999</v>
      </c>
      <c r="G24" s="8">
        <v>18.608333333333299</v>
      </c>
      <c r="H24" s="8">
        <v>18.024999999999999</v>
      </c>
      <c r="I24" s="8">
        <v>18.074999999999999</v>
      </c>
      <c r="J24" s="8">
        <v>22.983333333333299</v>
      </c>
      <c r="K24" s="8">
        <v>21.0833333333333</v>
      </c>
      <c r="L24" s="8">
        <v>20.2916666666667</v>
      </c>
      <c r="M24" s="8">
        <v>17.958904109589035</v>
      </c>
      <c r="N24" s="8">
        <v>17.8333333333333</v>
      </c>
      <c r="O24" s="8">
        <v>17.274999999999999</v>
      </c>
      <c r="P24" s="8">
        <v>16.466666666666701</v>
      </c>
      <c r="Q24" s="8">
        <v>14.9166666666667</v>
      </c>
      <c r="R24" s="8">
        <v>13.391666666666699</v>
      </c>
      <c r="S24" s="8">
        <v>11.962338069636454</v>
      </c>
      <c r="T24" s="8">
        <v>9.80833333333333</v>
      </c>
      <c r="U24" s="8">
        <v>24.127123287671232</v>
      </c>
    </row>
    <row r="25" spans="1:21" x14ac:dyDescent="0.3">
      <c r="A25" s="3">
        <v>1982</v>
      </c>
      <c r="B25" s="8">
        <v>23.133333333333301</v>
      </c>
      <c r="C25" s="8">
        <v>22.102191780821919</v>
      </c>
      <c r="D25" s="8">
        <v>23.757353686635948</v>
      </c>
      <c r="E25" s="8">
        <v>20.932328767123291</v>
      </c>
      <c r="F25" s="8">
        <v>27.158329999999999</v>
      </c>
      <c r="G25" s="8">
        <v>19.2083333333333</v>
      </c>
      <c r="H25" s="8">
        <v>18.133333333333301</v>
      </c>
      <c r="I25" s="8">
        <v>18.324999999999999</v>
      </c>
      <c r="J25" s="8">
        <v>22.266666666666701</v>
      </c>
      <c r="K25" s="8">
        <v>20.533333333333299</v>
      </c>
      <c r="L25" s="8">
        <v>19.8</v>
      </c>
      <c r="M25" s="8">
        <v>17.777534246575339</v>
      </c>
      <c r="N25" s="8">
        <v>17.6666666666667</v>
      </c>
      <c r="O25" s="8">
        <v>17.116666666666699</v>
      </c>
      <c r="P25" s="8">
        <v>16.558333333333302</v>
      </c>
      <c r="Q25" s="8">
        <v>14.975</v>
      </c>
      <c r="R25" s="8">
        <v>12.658333333333299</v>
      </c>
      <c r="S25" s="8">
        <v>11.34785394265233</v>
      </c>
      <c r="T25" s="8">
        <v>10.008333333333301</v>
      </c>
      <c r="U25" s="8">
        <v>23.878630136986303</v>
      </c>
    </row>
    <row r="26" spans="1:21" x14ac:dyDescent="0.3">
      <c r="A26" s="3">
        <v>1983</v>
      </c>
      <c r="B26" s="8">
        <v>24.533333333333299</v>
      </c>
      <c r="C26" s="8">
        <v>22.8682191780822</v>
      </c>
      <c r="D26" s="8">
        <v>23.079453405017926</v>
      </c>
      <c r="E26" s="8">
        <v>21.258356164383557</v>
      </c>
      <c r="F26" s="8">
        <v>26.816669999999998</v>
      </c>
      <c r="G26" s="8">
        <v>18.7916666666667</v>
      </c>
      <c r="H26" s="8">
        <v>17.925000000000001</v>
      </c>
      <c r="I26" s="8">
        <v>17.891666666666701</v>
      </c>
      <c r="J26" s="8">
        <v>22.591666666666701</v>
      </c>
      <c r="K26" s="8">
        <v>20.675000000000001</v>
      </c>
      <c r="L26" s="8">
        <v>20.341666666666701</v>
      </c>
      <c r="M26" s="8">
        <v>17.836712328767106</v>
      </c>
      <c r="N26" s="8">
        <v>18.0833333333333</v>
      </c>
      <c r="O26" s="8">
        <v>17.508333333333301</v>
      </c>
      <c r="P26" s="8">
        <v>17.008333333333301</v>
      </c>
      <c r="Q26" s="8">
        <v>15.283333333333299</v>
      </c>
      <c r="R26" s="8">
        <v>13.8083333333333</v>
      </c>
      <c r="S26" s="8">
        <v>12.465304659498207</v>
      </c>
      <c r="T26" s="8">
        <v>10.0833333333333</v>
      </c>
      <c r="U26" s="8">
        <v>22.970410958904118</v>
      </c>
    </row>
    <row r="27" spans="1:21" x14ac:dyDescent="0.3">
      <c r="A27" s="3">
        <v>1984</v>
      </c>
      <c r="B27" s="8">
        <v>22.5</v>
      </c>
      <c r="C27" s="8">
        <v>21.678356164383558</v>
      </c>
      <c r="D27" s="8">
        <v>22.513042754736304</v>
      </c>
      <c r="E27" s="8">
        <v>19.869589041095885</v>
      </c>
      <c r="F27" s="8">
        <v>26.066669999999998</v>
      </c>
      <c r="G27" s="8">
        <v>18.2083333333333</v>
      </c>
      <c r="H27" s="8">
        <v>17.425000000000001</v>
      </c>
      <c r="I27" s="8">
        <v>17.425000000000001</v>
      </c>
      <c r="J27" s="8">
        <v>22.05</v>
      </c>
      <c r="K27" s="8">
        <v>20.108333333333299</v>
      </c>
      <c r="L27" s="8">
        <v>19.516666666666701</v>
      </c>
      <c r="M27" s="8">
        <v>16.979178082191783</v>
      </c>
      <c r="N27" s="8">
        <v>17.383333333333301</v>
      </c>
      <c r="O27" s="8">
        <v>16.341666666666701</v>
      </c>
      <c r="P27" s="8">
        <v>16.016666666666701</v>
      </c>
      <c r="Q27" s="8">
        <v>14.35</v>
      </c>
      <c r="R27" s="8">
        <v>12.324999999999999</v>
      </c>
      <c r="S27" s="8">
        <v>10.961790834613417</v>
      </c>
      <c r="T27" s="8">
        <v>9.3249999999999993</v>
      </c>
      <c r="U27" s="8">
        <v>23.93643835616437</v>
      </c>
    </row>
    <row r="28" spans="1:21" x14ac:dyDescent="0.3">
      <c r="A28" s="3">
        <v>1985</v>
      </c>
      <c r="B28" s="8">
        <v>22.2916666666667</v>
      </c>
      <c r="C28" s="8">
        <v>21.825205479452045</v>
      </c>
      <c r="D28" s="8">
        <v>22.782776872892281</v>
      </c>
      <c r="E28" s="8">
        <v>19.813424657534245</v>
      </c>
      <c r="F28" s="8">
        <v>26.066669999999998</v>
      </c>
      <c r="G28" s="8">
        <v>18.5416666666667</v>
      </c>
      <c r="H28" s="8">
        <v>17.533333333333299</v>
      </c>
      <c r="I28" s="8">
        <v>17.633333333333301</v>
      </c>
      <c r="J28" s="8">
        <v>22.658333333333299</v>
      </c>
      <c r="K28" s="8">
        <v>20.441666666666698</v>
      </c>
      <c r="L28" s="8">
        <v>20.1666666666667</v>
      </c>
      <c r="M28" s="8">
        <v>17.546027397260278</v>
      </c>
      <c r="N28" s="8">
        <v>17.975000000000001</v>
      </c>
      <c r="O28" s="8">
        <v>17.008333333333301</v>
      </c>
      <c r="P28" s="8">
        <v>16.591666666666701</v>
      </c>
      <c r="Q28" s="8">
        <v>15.033333333333299</v>
      </c>
      <c r="R28" s="8">
        <v>13.6666666666667</v>
      </c>
      <c r="S28" s="8">
        <v>12.029649257552483</v>
      </c>
      <c r="T28" s="8">
        <v>10.033333333333299</v>
      </c>
      <c r="U28" s="8">
        <v>23.545479452054806</v>
      </c>
    </row>
    <row r="29" spans="1:21" x14ac:dyDescent="0.3">
      <c r="A29" s="3">
        <v>1986</v>
      </c>
      <c r="B29" s="8">
        <v>22.35</v>
      </c>
      <c r="C29" s="8">
        <v>21.949589041095887</v>
      </c>
      <c r="D29" s="8">
        <v>23.141952409398645</v>
      </c>
      <c r="E29" s="8">
        <v>20.230136986301364</v>
      </c>
      <c r="F29" s="8">
        <v>26.658329999999999</v>
      </c>
      <c r="G29" s="8">
        <v>18.691666666666698</v>
      </c>
      <c r="H29" s="8">
        <v>17.600000000000001</v>
      </c>
      <c r="I29" s="8">
        <v>17.983333333333299</v>
      </c>
      <c r="J29" s="8">
        <v>22.783333333333299</v>
      </c>
      <c r="K29" s="8">
        <v>20.324999999999999</v>
      </c>
      <c r="L29" s="8">
        <v>19.766666666666701</v>
      </c>
      <c r="M29" s="8">
        <v>17.590410958904101</v>
      </c>
      <c r="N29" s="8">
        <v>17.475000000000001</v>
      </c>
      <c r="O29" s="8">
        <v>16.5</v>
      </c>
      <c r="P29" s="8">
        <v>16.016666666666701</v>
      </c>
      <c r="Q29" s="8">
        <v>14.616666666666699</v>
      </c>
      <c r="R29" s="8">
        <v>12.591666666666701</v>
      </c>
      <c r="S29" s="8">
        <v>11.015937019969277</v>
      </c>
      <c r="T29" s="8">
        <v>9</v>
      </c>
      <c r="U29" s="8">
        <v>23.193424657534248</v>
      </c>
    </row>
    <row r="30" spans="1:21" x14ac:dyDescent="0.3">
      <c r="A30" s="3">
        <v>1987</v>
      </c>
      <c r="B30" s="8">
        <v>23.108333333333299</v>
      </c>
      <c r="C30" s="8">
        <v>22.794794520547935</v>
      </c>
      <c r="D30" s="8">
        <v>23.457491679467484</v>
      </c>
      <c r="E30" s="8">
        <v>20.758904109589039</v>
      </c>
      <c r="F30" s="8">
        <v>26.858329999999999</v>
      </c>
      <c r="G30" s="8">
        <v>18.733333333333299</v>
      </c>
      <c r="H30" s="8">
        <v>18.191666666666698</v>
      </c>
      <c r="I30" s="8">
        <v>18.225000000000001</v>
      </c>
      <c r="J30" s="8">
        <v>22.716666666666701</v>
      </c>
      <c r="K30" s="8">
        <v>20.95</v>
      </c>
      <c r="L30" s="8">
        <v>20.841666666666701</v>
      </c>
      <c r="M30" s="8">
        <v>18.091506849315056</v>
      </c>
      <c r="N30" s="8">
        <v>18.399999999999999</v>
      </c>
      <c r="O30" s="8">
        <v>17.683333333333302</v>
      </c>
      <c r="P30" s="8">
        <v>17.0833333333333</v>
      </c>
      <c r="Q30" s="8">
        <v>15.391666666666699</v>
      </c>
      <c r="R30" s="8">
        <v>13.858333333333301</v>
      </c>
      <c r="S30" s="8">
        <v>12.412718894009217</v>
      </c>
      <c r="T30" s="8">
        <v>10.0666666666667</v>
      </c>
      <c r="U30" s="8">
        <v>23.637260273972593</v>
      </c>
    </row>
    <row r="31" spans="1:21" x14ac:dyDescent="0.3">
      <c r="A31" s="3">
        <v>1988</v>
      </c>
      <c r="B31" s="8">
        <v>21.466666666666701</v>
      </c>
      <c r="C31" s="8">
        <v>21.671232876712327</v>
      </c>
      <c r="D31" s="8">
        <v>22.959017537122378</v>
      </c>
      <c r="E31" s="8">
        <v>19.569041095890409</v>
      </c>
      <c r="F31" s="8">
        <v>26.25</v>
      </c>
      <c r="G31" s="8">
        <v>17.850000000000001</v>
      </c>
      <c r="H31" s="8">
        <v>17.408333333333299</v>
      </c>
      <c r="I31" s="8">
        <v>17.841666666666701</v>
      </c>
      <c r="J31" s="8">
        <v>23.15</v>
      </c>
      <c r="K31" s="8">
        <v>20.591666666666701</v>
      </c>
      <c r="L31" s="8">
        <v>20.266666666666701</v>
      </c>
      <c r="M31" s="8">
        <v>17.607671232876712</v>
      </c>
      <c r="N31" s="8">
        <v>17.7</v>
      </c>
      <c r="O31" s="8">
        <v>17.05</v>
      </c>
      <c r="P31" s="8">
        <v>16.7083333333333</v>
      </c>
      <c r="Q31" s="8">
        <v>14.824999999999999</v>
      </c>
      <c r="R31" s="8">
        <v>12.85</v>
      </c>
      <c r="S31" s="8">
        <v>11.877183819764463</v>
      </c>
      <c r="T31" s="8">
        <v>9.9499999999999993</v>
      </c>
      <c r="U31" s="8">
        <v>23.311506849315066</v>
      </c>
    </row>
    <row r="32" spans="1:21" x14ac:dyDescent="0.3">
      <c r="A32" s="3">
        <v>1989</v>
      </c>
      <c r="B32" s="8">
        <v>21.883333333333301</v>
      </c>
      <c r="C32" s="8">
        <v>22.10191780821917</v>
      </c>
      <c r="D32" s="8">
        <v>22.529533917756947</v>
      </c>
      <c r="E32" s="8">
        <v>19.948219178082194</v>
      </c>
      <c r="F32" s="8">
        <v>26.29167</v>
      </c>
      <c r="G32" s="8">
        <v>17.816666666666698</v>
      </c>
      <c r="H32" s="8">
        <v>18.024999999999999</v>
      </c>
      <c r="I32" s="8">
        <v>18.241666666666699</v>
      </c>
      <c r="J32" s="8">
        <v>23.15</v>
      </c>
      <c r="K32" s="8">
        <v>21.258333333333301</v>
      </c>
      <c r="L32" s="8">
        <v>21.1666666666667</v>
      </c>
      <c r="M32" s="8">
        <v>17.968767123287673</v>
      </c>
      <c r="N32" s="8">
        <v>18.2916666666667</v>
      </c>
      <c r="O32" s="8">
        <v>17.191666666666698</v>
      </c>
      <c r="P32" s="8">
        <v>16.633333333333301</v>
      </c>
      <c r="Q32" s="8">
        <v>15.0583333333333</v>
      </c>
      <c r="R32" s="8">
        <v>12.841666666666701</v>
      </c>
      <c r="S32" s="8">
        <v>11.568815306248565</v>
      </c>
      <c r="T32" s="8">
        <v>10.158333333333299</v>
      </c>
      <c r="U32" s="8">
        <v>23.812328767123308</v>
      </c>
    </row>
    <row r="33" spans="1:21" x14ac:dyDescent="0.3">
      <c r="A33" s="3">
        <v>1990</v>
      </c>
      <c r="B33" s="8">
        <v>21.5</v>
      </c>
      <c r="C33" s="8">
        <v>22.024109589041093</v>
      </c>
      <c r="D33" s="8">
        <v>23.223511264720944</v>
      </c>
      <c r="E33" s="8">
        <v>19.817534246575317</v>
      </c>
      <c r="F33" s="8">
        <v>26.45</v>
      </c>
      <c r="G33" s="8">
        <v>17.591666666666701</v>
      </c>
      <c r="H33" s="8">
        <v>17.1666666666667</v>
      </c>
      <c r="I33" s="8">
        <v>17.850000000000001</v>
      </c>
      <c r="J33" s="8">
        <v>23.033333333333299</v>
      </c>
      <c r="K33" s="8">
        <v>20.475000000000001</v>
      </c>
      <c r="L33" s="8">
        <v>20.7</v>
      </c>
      <c r="M33" s="8">
        <v>17.21808219178082</v>
      </c>
      <c r="N33" s="8">
        <v>17.683333333333302</v>
      </c>
      <c r="O33" s="8">
        <v>16.766666666666701</v>
      </c>
      <c r="P33" s="8">
        <v>16.308333333333302</v>
      </c>
      <c r="Q33" s="8">
        <v>14.6833333333333</v>
      </c>
      <c r="R33" s="8">
        <v>12.975</v>
      </c>
      <c r="S33" s="8">
        <v>11.712855222734255</v>
      </c>
      <c r="T33" s="8">
        <v>9.9499999999999993</v>
      </c>
      <c r="U33" s="8">
        <v>23.853424657534241</v>
      </c>
    </row>
    <row r="34" spans="1:21" x14ac:dyDescent="0.3">
      <c r="A34" s="3">
        <v>1991</v>
      </c>
      <c r="B34" s="8">
        <v>22.091666666666701</v>
      </c>
      <c r="C34" s="8">
        <v>22.683013698630109</v>
      </c>
      <c r="D34" s="8">
        <v>23.283899129544292</v>
      </c>
      <c r="E34" s="8">
        <v>19.973698630136976</v>
      </c>
      <c r="F34" s="8">
        <v>26.54167</v>
      </c>
      <c r="G34" s="8">
        <v>18.091666666666701</v>
      </c>
      <c r="H34" s="8">
        <v>17.233333333333299</v>
      </c>
      <c r="I34" s="8">
        <v>17.8</v>
      </c>
      <c r="J34" s="8">
        <v>22.433333333333302</v>
      </c>
      <c r="K34" s="8">
        <v>20.633333333333301</v>
      </c>
      <c r="L34" s="8">
        <v>20.483333333333299</v>
      </c>
      <c r="M34" s="8">
        <v>17.692328767123282</v>
      </c>
      <c r="N34" s="8">
        <v>17.466666666666701</v>
      </c>
      <c r="O34" s="8">
        <v>16.399999999999999</v>
      </c>
      <c r="P34" s="8">
        <v>15.85</v>
      </c>
      <c r="Q34" s="8">
        <v>14.4583333333333</v>
      </c>
      <c r="R34" s="8">
        <v>11.983333333333301</v>
      </c>
      <c r="S34" s="8">
        <v>10.514988479262673</v>
      </c>
      <c r="T34" s="8">
        <v>9.43333333333333</v>
      </c>
      <c r="U34" s="8">
        <v>23.48273972602739</v>
      </c>
    </row>
    <row r="35" spans="1:21" x14ac:dyDescent="0.3">
      <c r="A35" s="3">
        <v>1992</v>
      </c>
      <c r="B35" s="8">
        <v>22.758333333333301</v>
      </c>
      <c r="C35" s="8">
        <v>23.091780821917794</v>
      </c>
      <c r="D35" s="8">
        <v>22.796482334869424</v>
      </c>
      <c r="E35" s="8">
        <v>20.326849315068497</v>
      </c>
      <c r="F35" s="8">
        <v>26.658329999999999</v>
      </c>
      <c r="G35" s="8">
        <v>18.024999999999999</v>
      </c>
      <c r="H35" s="8">
        <v>17.574999999999999</v>
      </c>
      <c r="I35" s="8">
        <v>17.675000000000001</v>
      </c>
      <c r="J35" s="8">
        <v>21.8</v>
      </c>
      <c r="K35" s="8">
        <v>20.149999999999999</v>
      </c>
      <c r="L35" s="8">
        <v>19.875</v>
      </c>
      <c r="M35" s="8">
        <v>17.693424657534241</v>
      </c>
      <c r="N35" s="8">
        <v>17.308333333333302</v>
      </c>
      <c r="O35" s="8">
        <v>16.45</v>
      </c>
      <c r="P35" s="8">
        <v>15.824999999999999</v>
      </c>
      <c r="Q35" s="8">
        <v>14.491666666666699</v>
      </c>
      <c r="R35" s="8">
        <v>12.4333333333333</v>
      </c>
      <c r="S35" s="8">
        <v>10.930977342549923</v>
      </c>
      <c r="T35" s="8">
        <v>9.6</v>
      </c>
      <c r="U35" s="8">
        <v>23.832876712328758</v>
      </c>
    </row>
    <row r="36" spans="1:21" x14ac:dyDescent="0.3">
      <c r="A36" s="3">
        <v>1993</v>
      </c>
      <c r="B36" s="8">
        <v>22.441666666666698</v>
      </c>
      <c r="C36" s="8">
        <v>22.773150684931515</v>
      </c>
      <c r="D36" s="8">
        <v>23.111087429595489</v>
      </c>
      <c r="E36" s="8">
        <v>19.935342465753411</v>
      </c>
      <c r="F36" s="8">
        <v>26.816669999999998</v>
      </c>
      <c r="G36" s="8">
        <v>17.875</v>
      </c>
      <c r="H36" s="8">
        <v>17.766666666666701</v>
      </c>
      <c r="I36" s="8">
        <v>18.05</v>
      </c>
      <c r="J36" s="8">
        <v>22.7083333333333</v>
      </c>
      <c r="K36" s="8">
        <v>21.091666666666701</v>
      </c>
      <c r="L36" s="8">
        <v>20.65</v>
      </c>
      <c r="M36" s="8">
        <v>18.16821917808219</v>
      </c>
      <c r="N36" s="8">
        <v>17.7916666666667</v>
      </c>
      <c r="O36" s="8">
        <v>16.975000000000001</v>
      </c>
      <c r="P36" s="8">
        <v>16.2</v>
      </c>
      <c r="Q36" s="8">
        <v>14.908333333333299</v>
      </c>
      <c r="R36" s="8">
        <v>12.85</v>
      </c>
      <c r="S36" s="8">
        <v>11.530839093701994</v>
      </c>
      <c r="T36" s="8">
        <v>9.9083333333333297</v>
      </c>
      <c r="U36" s="8">
        <v>23.540547945205439</v>
      </c>
    </row>
    <row r="37" spans="1:21" x14ac:dyDescent="0.3">
      <c r="A37" s="3">
        <v>1994</v>
      </c>
      <c r="B37" s="8">
        <v>22.233333333333299</v>
      </c>
      <c r="C37" s="8">
        <v>22.809863013698607</v>
      </c>
      <c r="D37" s="8">
        <v>23.497052611367128</v>
      </c>
      <c r="E37" s="8">
        <v>20.016712328767127</v>
      </c>
      <c r="F37" s="8">
        <v>26.725000000000001</v>
      </c>
      <c r="G37" s="8">
        <v>17.983333333333299</v>
      </c>
      <c r="H37" s="8">
        <v>18.158333333333299</v>
      </c>
      <c r="I37" s="8">
        <v>18.425000000000001</v>
      </c>
      <c r="J37" s="8">
        <v>22.925000000000001</v>
      </c>
      <c r="K37" s="8">
        <v>21.15</v>
      </c>
      <c r="L37" s="8">
        <v>20.858333333333299</v>
      </c>
      <c r="M37" s="8">
        <v>18.312054794520556</v>
      </c>
      <c r="N37" s="8">
        <v>18.008333333333301</v>
      </c>
      <c r="O37" s="8">
        <v>17.350000000000001</v>
      </c>
      <c r="P37" s="8">
        <v>16.7</v>
      </c>
      <c r="Q37" s="8">
        <v>15.241666666666699</v>
      </c>
      <c r="R37" s="8">
        <v>13.025</v>
      </c>
      <c r="S37" s="8">
        <v>11.70791986687148</v>
      </c>
      <c r="T37" s="8">
        <v>9.7583333333333293</v>
      </c>
      <c r="U37" s="8">
        <v>23.398356164383557</v>
      </c>
    </row>
    <row r="38" spans="1:21" x14ac:dyDescent="0.3">
      <c r="A38" s="3">
        <v>1995</v>
      </c>
      <c r="B38" s="8">
        <v>21.75</v>
      </c>
      <c r="C38" s="8">
        <v>22.030958904109585</v>
      </c>
      <c r="D38" s="8">
        <v>23.202681131592417</v>
      </c>
      <c r="E38" s="8">
        <v>19.742739726027395</v>
      </c>
      <c r="F38" s="8">
        <v>26.608329999999999</v>
      </c>
      <c r="G38" s="8">
        <v>17.875</v>
      </c>
      <c r="H38" s="8">
        <v>18.008333333333301</v>
      </c>
      <c r="I38" s="8">
        <v>17.925000000000001</v>
      </c>
      <c r="J38" s="8">
        <v>23.066666666666698</v>
      </c>
      <c r="K38" s="8">
        <v>21.2</v>
      </c>
      <c r="L38" s="8">
        <v>20.8</v>
      </c>
      <c r="M38" s="8">
        <v>18.023561643835624</v>
      </c>
      <c r="N38" s="8">
        <v>17.733333333333299</v>
      </c>
      <c r="O38" s="8">
        <v>16.883333333333301</v>
      </c>
      <c r="P38" s="8">
        <v>16.183333333333302</v>
      </c>
      <c r="Q38" s="8">
        <v>14.55</v>
      </c>
      <c r="R38" s="8">
        <v>12.824999999999999</v>
      </c>
      <c r="S38" s="8">
        <v>11.467827060931901</v>
      </c>
      <c r="T38" s="8">
        <v>9.6416666666666693</v>
      </c>
      <c r="U38" s="8">
        <v>23.782191780821886</v>
      </c>
    </row>
    <row r="39" spans="1:21" x14ac:dyDescent="0.3">
      <c r="A39" s="3">
        <v>1996</v>
      </c>
      <c r="B39" s="8">
        <v>21.091666666666701</v>
      </c>
      <c r="C39" s="8">
        <v>20.412876712328767</v>
      </c>
      <c r="D39" s="8">
        <v>23.041679467485917</v>
      </c>
      <c r="E39" s="8">
        <v>19.663561643835592</v>
      </c>
      <c r="F39" s="8">
        <v>26.283329999999999</v>
      </c>
      <c r="G39" s="8">
        <v>17.641666666666701</v>
      </c>
      <c r="H39" s="8">
        <v>17.216666666666701</v>
      </c>
      <c r="I39" s="8">
        <v>18.3333333333333</v>
      </c>
      <c r="J39" s="8">
        <v>23.2916666666667</v>
      </c>
      <c r="K39" s="8">
        <v>21.2083333333333</v>
      </c>
      <c r="L39" s="8">
        <v>20.608333333333299</v>
      </c>
      <c r="M39" s="8">
        <v>18.47479452054796</v>
      </c>
      <c r="N39" s="8">
        <v>17.925000000000001</v>
      </c>
      <c r="O39" s="8">
        <v>16.9166666666667</v>
      </c>
      <c r="P39" s="8">
        <v>16.4166666666667</v>
      </c>
      <c r="Q39" s="8">
        <v>14.9166666666667</v>
      </c>
      <c r="R39" s="8">
        <v>12.5833333333333</v>
      </c>
      <c r="S39" s="8">
        <v>11.629484767025088</v>
      </c>
      <c r="T39" s="8">
        <v>10.15</v>
      </c>
      <c r="U39" s="8">
        <v>23.649041095890414</v>
      </c>
    </row>
    <row r="40" spans="1:21" x14ac:dyDescent="0.3">
      <c r="A40" s="3">
        <v>1997</v>
      </c>
      <c r="B40" s="8">
        <v>23.774999999999999</v>
      </c>
      <c r="C40" s="8">
        <v>22.821643835616442</v>
      </c>
      <c r="D40" s="8">
        <v>23.511639784946237</v>
      </c>
      <c r="E40" s="8">
        <v>21.849863013698631</v>
      </c>
      <c r="F40" s="8">
        <v>27.316669999999998</v>
      </c>
      <c r="G40" s="8">
        <v>19.375</v>
      </c>
      <c r="H40" s="8">
        <v>18.408333333333299</v>
      </c>
      <c r="I40" s="8">
        <v>18.074999999999999</v>
      </c>
      <c r="J40" s="8">
        <v>23.016666666666701</v>
      </c>
      <c r="K40" s="8">
        <v>21.5833333333333</v>
      </c>
      <c r="L40" s="8">
        <v>20.441666666666698</v>
      </c>
      <c r="M40" s="8">
        <v>18.498904109589034</v>
      </c>
      <c r="N40" s="8">
        <v>18.283333333333299</v>
      </c>
      <c r="O40" s="8">
        <v>17.3333333333333</v>
      </c>
      <c r="P40" s="8">
        <v>16.8</v>
      </c>
      <c r="Q40" s="8">
        <v>15.1833333333333</v>
      </c>
      <c r="R40" s="8">
        <v>12.641666666666699</v>
      </c>
      <c r="S40" s="8">
        <v>11.579669098822324</v>
      </c>
      <c r="T40" s="8">
        <v>9.4833333333333307</v>
      </c>
      <c r="U40" s="8">
        <v>23.613150684931512</v>
      </c>
    </row>
    <row r="41" spans="1:21" x14ac:dyDescent="0.3">
      <c r="A41" s="3">
        <v>1998</v>
      </c>
      <c r="B41" s="8">
        <v>22.9</v>
      </c>
      <c r="C41" s="8">
        <v>21.999452054794517</v>
      </c>
      <c r="D41" s="8">
        <v>23.601778033794162</v>
      </c>
      <c r="E41" s="8">
        <v>20.493972602739738</v>
      </c>
      <c r="F41" s="8">
        <v>26.6</v>
      </c>
      <c r="G41" s="8">
        <v>18.4166666666667</v>
      </c>
      <c r="H41" s="8">
        <v>18.2916666666667</v>
      </c>
      <c r="I41" s="8">
        <v>17.841666666666701</v>
      </c>
      <c r="J41" s="8">
        <v>23.258333333333301</v>
      </c>
      <c r="K41" s="8">
        <v>21.633333333333301</v>
      </c>
      <c r="L41" s="8">
        <v>20.941666666666698</v>
      </c>
      <c r="M41" s="8">
        <v>18.846575342465762</v>
      </c>
      <c r="N41" s="8">
        <v>18.824999999999999</v>
      </c>
      <c r="O41" s="8">
        <v>18.0416666666667</v>
      </c>
      <c r="P41" s="8">
        <v>17.574999999999999</v>
      </c>
      <c r="Q41" s="8">
        <v>15.9166666666667</v>
      </c>
      <c r="R41" s="8">
        <v>14.2916666666667</v>
      </c>
      <c r="S41" s="8">
        <v>13.001773553507425</v>
      </c>
      <c r="T41" s="8">
        <v>10.733333333333301</v>
      </c>
      <c r="U41" s="8">
        <v>23.070958904109592</v>
      </c>
    </row>
    <row r="42" spans="1:21" x14ac:dyDescent="0.3">
      <c r="A42" s="3">
        <v>1999</v>
      </c>
      <c r="B42" s="8">
        <v>21.7</v>
      </c>
      <c r="C42" s="8">
        <v>20.650958904109594</v>
      </c>
      <c r="D42" s="8">
        <v>22.828161802355353</v>
      </c>
      <c r="E42" s="8">
        <v>19.871780821917824</v>
      </c>
      <c r="F42" s="8">
        <v>26.308330000000002</v>
      </c>
      <c r="G42" s="8">
        <v>17.808333333333302</v>
      </c>
      <c r="H42" s="8">
        <v>17.574999999999999</v>
      </c>
      <c r="I42" s="8">
        <v>17.399999999999999</v>
      </c>
      <c r="J42" s="8">
        <v>22.341666666666701</v>
      </c>
      <c r="K42" s="8">
        <v>21.341666666666701</v>
      </c>
      <c r="L42" s="8">
        <v>20.441666666666698</v>
      </c>
      <c r="M42" s="8">
        <v>18.141369863013725</v>
      </c>
      <c r="N42" s="8">
        <v>18.383333333333301</v>
      </c>
      <c r="O42" s="8">
        <v>17.658333333333299</v>
      </c>
      <c r="P42" s="8">
        <v>17.100000000000001</v>
      </c>
      <c r="Q42" s="8">
        <v>15.1916666666667</v>
      </c>
      <c r="R42" s="8">
        <v>13.6666666666667</v>
      </c>
      <c r="S42" s="8">
        <v>12.499754224270355</v>
      </c>
      <c r="T42" s="8">
        <v>10.141666666666699</v>
      </c>
      <c r="U42" s="8">
        <v>24.187397260273986</v>
      </c>
    </row>
    <row r="43" spans="1:21" x14ac:dyDescent="0.3">
      <c r="A43" s="3">
        <v>2000</v>
      </c>
      <c r="B43" s="8">
        <v>21.733333333333299</v>
      </c>
      <c r="C43" s="8">
        <v>20.796712328767143</v>
      </c>
      <c r="D43" s="8">
        <v>22.97478302611367</v>
      </c>
      <c r="E43" s="8">
        <v>19.752876712328774</v>
      </c>
      <c r="F43" s="8">
        <v>26.55</v>
      </c>
      <c r="G43" s="8">
        <v>17.641666666666701</v>
      </c>
      <c r="H43" s="8">
        <v>17.808333333333302</v>
      </c>
      <c r="I43" s="8">
        <v>17.475000000000001</v>
      </c>
      <c r="J43" s="8">
        <v>22.55</v>
      </c>
      <c r="K43" s="8">
        <v>20.866666666666699</v>
      </c>
      <c r="L43" s="8">
        <v>19.45</v>
      </c>
      <c r="M43" s="8">
        <v>17.688219178082207</v>
      </c>
      <c r="N43" s="8">
        <v>17.425000000000001</v>
      </c>
      <c r="O43" s="8">
        <v>16.6666666666667</v>
      </c>
      <c r="P43" s="8">
        <v>16.0416666666667</v>
      </c>
      <c r="Q43" s="8">
        <v>14.5666666666667</v>
      </c>
      <c r="R43" s="8">
        <v>12.341666666666701</v>
      </c>
      <c r="S43" s="8">
        <v>11.154784306195596</v>
      </c>
      <c r="T43" s="8">
        <v>9.4749999999999996</v>
      </c>
      <c r="U43" s="8">
        <v>24.663013698630142</v>
      </c>
    </row>
    <row r="44" spans="1:21" x14ac:dyDescent="0.3">
      <c r="A44" s="3">
        <v>2001</v>
      </c>
      <c r="B44" s="8">
        <v>21.616666666666699</v>
      </c>
      <c r="C44" s="8">
        <v>20.774520547945187</v>
      </c>
      <c r="D44" s="8">
        <v>23.445673323092677</v>
      </c>
      <c r="E44" s="8">
        <v>19.742191780821912</v>
      </c>
      <c r="F44" s="8">
        <v>26.741669999999999</v>
      </c>
      <c r="G44" s="8">
        <v>18.141666666666701</v>
      </c>
      <c r="H44" s="8">
        <v>17.350000000000001</v>
      </c>
      <c r="I44" s="8">
        <v>17.641666666666701</v>
      </c>
      <c r="J44" s="8">
        <v>22.616666666666699</v>
      </c>
      <c r="K44" s="8">
        <v>21.283333333333299</v>
      </c>
      <c r="L44" s="8">
        <v>20.274999999999999</v>
      </c>
      <c r="M44" s="8">
        <v>17.520547945205468</v>
      </c>
      <c r="N44" s="8">
        <v>18.45</v>
      </c>
      <c r="O44" s="8">
        <v>17.191666666666698</v>
      </c>
      <c r="P44" s="8">
        <v>16.408333333333299</v>
      </c>
      <c r="Q44" s="8">
        <v>14.858333333333301</v>
      </c>
      <c r="R44" s="8">
        <v>12.466666666666701</v>
      </c>
      <c r="S44" s="8">
        <v>11.482734895033282</v>
      </c>
      <c r="T44" s="8">
        <v>9.7750000000000004</v>
      </c>
      <c r="U44" s="8">
        <v>24.807397260273984</v>
      </c>
    </row>
    <row r="45" spans="1:21" x14ac:dyDescent="0.3">
      <c r="A45" s="3">
        <v>2002</v>
      </c>
      <c r="B45" s="8">
        <v>21.7916666666667</v>
      </c>
      <c r="C45" s="8">
        <v>21.01178082191781</v>
      </c>
      <c r="D45" s="8">
        <v>23.611272401433691</v>
      </c>
      <c r="E45" s="8">
        <v>20.016986301369865</v>
      </c>
      <c r="F45" s="8">
        <v>26.91667</v>
      </c>
      <c r="G45" s="8">
        <v>18.5</v>
      </c>
      <c r="H45" s="8">
        <v>17.716666666666701</v>
      </c>
      <c r="I45" s="8">
        <v>17.55</v>
      </c>
      <c r="J45" s="8">
        <v>22.524999999999999</v>
      </c>
      <c r="K45" s="8">
        <v>20.266666666666701</v>
      </c>
      <c r="L45" s="8">
        <v>19.225000000000001</v>
      </c>
      <c r="M45" s="8">
        <v>17.020547945205486</v>
      </c>
      <c r="N45" s="8">
        <v>17.608333333333299</v>
      </c>
      <c r="O45" s="8">
        <v>16.933333333333302</v>
      </c>
      <c r="P45" s="8">
        <v>16.125</v>
      </c>
      <c r="Q45" s="8">
        <v>14.5833333333333</v>
      </c>
      <c r="R45" s="8">
        <v>12.4</v>
      </c>
      <c r="S45" s="8">
        <v>11.452736815156172</v>
      </c>
      <c r="T45" s="8">
        <v>9.3416666666666703</v>
      </c>
      <c r="U45" s="8">
        <v>24.853150684931517</v>
      </c>
    </row>
    <row r="46" spans="1:21" x14ac:dyDescent="0.3">
      <c r="A46" s="3">
        <v>2003</v>
      </c>
      <c r="B46" s="8">
        <v>21.816666666666698</v>
      </c>
      <c r="C46" s="8">
        <v>21.074794520547947</v>
      </c>
      <c r="D46" s="8">
        <v>23.83418714797747</v>
      </c>
      <c r="E46" s="8">
        <v>19.93561643835617</v>
      </c>
      <c r="F46" s="8">
        <v>26.6</v>
      </c>
      <c r="G46" s="8">
        <v>17.875</v>
      </c>
      <c r="H46" s="8">
        <v>18.216666666666701</v>
      </c>
      <c r="I46" s="8">
        <v>18.383333333333301</v>
      </c>
      <c r="J46" s="8">
        <v>23.6</v>
      </c>
      <c r="K46" s="8">
        <v>21.35</v>
      </c>
      <c r="L46" s="8">
        <v>20.475000000000001</v>
      </c>
      <c r="M46" s="8">
        <v>18.146027397260283</v>
      </c>
      <c r="N46" s="8">
        <v>18.0833333333333</v>
      </c>
      <c r="O46" s="8">
        <v>17.058333333333302</v>
      </c>
      <c r="P46" s="8">
        <v>16.633333333333301</v>
      </c>
      <c r="Q46" s="8">
        <v>14.966666666666701</v>
      </c>
      <c r="R46" s="8">
        <v>12.9333333333333</v>
      </c>
      <c r="S46" s="8">
        <v>12.02703661034306</v>
      </c>
      <c r="T46" s="8">
        <v>10.283333333333299</v>
      </c>
      <c r="U46" s="8">
        <v>24.216438356164392</v>
      </c>
    </row>
    <row r="47" spans="1:21" x14ac:dyDescent="0.3">
      <c r="A47" s="3">
        <v>2004</v>
      </c>
      <c r="B47" s="8">
        <v>21.65</v>
      </c>
      <c r="C47" s="8">
        <v>20.958082191780825</v>
      </c>
      <c r="D47" s="8">
        <v>23.344406836520296</v>
      </c>
      <c r="E47" s="8">
        <v>19.808767123287666</v>
      </c>
      <c r="F47" s="8">
        <v>26.875</v>
      </c>
      <c r="G47" s="8">
        <v>18.100000000000001</v>
      </c>
      <c r="H47" s="8">
        <v>18.05</v>
      </c>
      <c r="I47" s="8">
        <v>17.983333333333299</v>
      </c>
      <c r="J47" s="8">
        <v>22.8333333333333</v>
      </c>
      <c r="K47" s="8">
        <v>21.341666666666701</v>
      </c>
      <c r="L47" s="8">
        <v>20.241666666666699</v>
      </c>
      <c r="M47" s="8">
        <v>18.005205479452055</v>
      </c>
      <c r="N47" s="8">
        <v>18.475000000000001</v>
      </c>
      <c r="O47" s="8">
        <v>17.616666666666699</v>
      </c>
      <c r="P47" s="8">
        <v>17.133333333333301</v>
      </c>
      <c r="Q47" s="8">
        <v>15.616666666666699</v>
      </c>
      <c r="R47" s="8">
        <v>13.991666666666699</v>
      </c>
      <c r="S47" s="8">
        <v>12.949733102918588</v>
      </c>
      <c r="T47" s="8">
        <v>11.141666666666699</v>
      </c>
      <c r="U47" s="8">
        <v>24.261369863013687</v>
      </c>
    </row>
    <row r="48" spans="1:21" x14ac:dyDescent="0.3">
      <c r="A48" s="3">
        <v>2005</v>
      </c>
      <c r="B48" s="8">
        <v>21.274999999999999</v>
      </c>
      <c r="C48" s="8">
        <v>20.439452054794518</v>
      </c>
      <c r="D48" s="8">
        <v>23.194820148489502</v>
      </c>
      <c r="E48" s="8">
        <v>19.460547945205459</v>
      </c>
      <c r="F48" s="8">
        <v>25.658329999999999</v>
      </c>
      <c r="G48" s="8">
        <v>18.141666666666701</v>
      </c>
      <c r="H48" s="8">
        <v>17.824999999999999</v>
      </c>
      <c r="I48" s="8">
        <v>17.758333333333301</v>
      </c>
      <c r="J48" s="8">
        <v>22.633333333333301</v>
      </c>
      <c r="K48" s="8">
        <v>21.183333333333302</v>
      </c>
      <c r="L48" s="8">
        <v>20.375</v>
      </c>
      <c r="M48" s="8">
        <v>17.76849315068494</v>
      </c>
      <c r="N48" s="8">
        <v>18.05</v>
      </c>
      <c r="O48" s="8">
        <v>17.016666666666701</v>
      </c>
      <c r="P48" s="8">
        <v>16.475000000000001</v>
      </c>
      <c r="Q48" s="8">
        <v>14.8</v>
      </c>
      <c r="R48" s="8">
        <v>13.125</v>
      </c>
      <c r="S48" s="8">
        <v>12.158970814132104</v>
      </c>
      <c r="T48" s="8">
        <v>10.2083333333333</v>
      </c>
      <c r="U48" s="8">
        <v>24.281095890410946</v>
      </c>
    </row>
    <row r="49" spans="1:21" x14ac:dyDescent="0.3">
      <c r="A49" s="3">
        <v>2006</v>
      </c>
      <c r="B49" s="8">
        <v>22.05</v>
      </c>
      <c r="C49" s="8">
        <v>21.29123287671235</v>
      </c>
      <c r="D49" s="8">
        <v>23.631207757296465</v>
      </c>
      <c r="E49" s="8">
        <v>20.022191780821906</v>
      </c>
      <c r="F49" s="8">
        <v>26.625</v>
      </c>
      <c r="G49" s="8">
        <v>18.341666666666701</v>
      </c>
      <c r="H49" s="8">
        <v>18.2083333333333</v>
      </c>
      <c r="I49" s="8">
        <v>18.391666666666701</v>
      </c>
      <c r="J49" s="8">
        <v>23.391666666666701</v>
      </c>
      <c r="K49" s="8">
        <v>21.3</v>
      </c>
      <c r="L49" s="8">
        <v>20.308333333333302</v>
      </c>
      <c r="M49" s="8">
        <v>17.930958904109584</v>
      </c>
      <c r="N49" s="8">
        <v>18.141666666666701</v>
      </c>
      <c r="O49" s="8">
        <v>16.9166666666667</v>
      </c>
      <c r="P49" s="8">
        <v>16.4583333333333</v>
      </c>
      <c r="Q49" s="8">
        <v>15.008333333333301</v>
      </c>
      <c r="R49" s="8">
        <v>12.616666666666699</v>
      </c>
      <c r="S49" s="8">
        <v>11.49268753200205</v>
      </c>
      <c r="T49" s="8">
        <v>10.383333333333301</v>
      </c>
      <c r="U49" s="8">
        <v>24.313150684931504</v>
      </c>
    </row>
    <row r="50" spans="1:21" x14ac:dyDescent="0.3">
      <c r="A50" s="3">
        <v>2007</v>
      </c>
      <c r="B50" s="8">
        <v>20.375</v>
      </c>
      <c r="C50" s="8">
        <v>19.96465753424658</v>
      </c>
      <c r="D50" s="8">
        <v>23.135981866977417</v>
      </c>
      <c r="E50" s="8">
        <v>18.764109589041102</v>
      </c>
      <c r="F50" s="8">
        <v>25.141670000000001</v>
      </c>
      <c r="G50" s="8">
        <v>17.491666666666699</v>
      </c>
      <c r="H50" s="8">
        <v>17.3333333333333</v>
      </c>
      <c r="I50" s="8">
        <v>17.258333333333301</v>
      </c>
      <c r="J50" s="8">
        <v>22.266666666666701</v>
      </c>
      <c r="K50" s="8">
        <v>20.3333333333333</v>
      </c>
      <c r="L50" s="8">
        <v>19.366666666666699</v>
      </c>
      <c r="M50" s="8">
        <v>17.101095890410949</v>
      </c>
      <c r="N50" s="8">
        <v>17.4583333333333</v>
      </c>
      <c r="O50" s="8">
        <v>16.358333333333299</v>
      </c>
      <c r="P50" s="8">
        <v>15.9416666666667</v>
      </c>
      <c r="Q50" s="8">
        <v>14.341666666666701</v>
      </c>
      <c r="R50" s="8">
        <v>13.283333333333299</v>
      </c>
      <c r="S50" s="8">
        <v>11.872685611879158</v>
      </c>
      <c r="T50" s="8">
        <v>9.9583333333333304</v>
      </c>
      <c r="U50" s="8">
        <v>23.853698630136996</v>
      </c>
    </row>
    <row r="51" spans="1:21" x14ac:dyDescent="0.3">
      <c r="A51" s="3">
        <v>2008</v>
      </c>
      <c r="B51" s="8">
        <v>21.375</v>
      </c>
      <c r="C51" s="8">
        <v>21.032328767123296</v>
      </c>
      <c r="D51" s="8">
        <v>22.91522721454173</v>
      </c>
      <c r="E51" s="8">
        <v>19.586301369863023</v>
      </c>
      <c r="F51" s="8">
        <v>25.91667</v>
      </c>
      <c r="G51" s="8">
        <v>17.9166666666667</v>
      </c>
      <c r="H51" s="8">
        <v>17.675000000000001</v>
      </c>
      <c r="I51" s="8">
        <v>18.725000000000001</v>
      </c>
      <c r="J51" s="8">
        <v>23.383333333333301</v>
      </c>
      <c r="K51" s="8">
        <v>21.95</v>
      </c>
      <c r="L51" s="8">
        <v>21.2083333333333</v>
      </c>
      <c r="M51" s="8">
        <v>18.126027397260266</v>
      </c>
      <c r="N51" s="8">
        <v>19.233333333333299</v>
      </c>
      <c r="O51" s="8">
        <v>18.2083333333333</v>
      </c>
      <c r="P51" s="8">
        <v>17.95</v>
      </c>
      <c r="Q51" s="8">
        <v>16.008333333333301</v>
      </c>
      <c r="R51" s="8">
        <v>14.491666666666699</v>
      </c>
      <c r="S51" s="8">
        <v>13.148155401945724</v>
      </c>
      <c r="T51" s="8">
        <v>10.5</v>
      </c>
      <c r="U51" s="8">
        <v>23.860273972602776</v>
      </c>
    </row>
    <row r="52" spans="1:21" x14ac:dyDescent="0.3">
      <c r="A52" s="3">
        <v>2009</v>
      </c>
      <c r="B52" s="8">
        <v>22.016666666666701</v>
      </c>
      <c r="C52" s="8">
        <v>22.182191780821935</v>
      </c>
      <c r="D52" s="8">
        <v>23.768904889912957</v>
      </c>
      <c r="E52" s="8">
        <v>19.758904109589039</v>
      </c>
      <c r="F52" s="8">
        <v>25.675000000000001</v>
      </c>
      <c r="G52" s="8">
        <v>17.7083333333333</v>
      </c>
      <c r="H52" s="8">
        <v>17.858333333333299</v>
      </c>
      <c r="I52" s="8">
        <v>18.633333333333301</v>
      </c>
      <c r="J52" s="8">
        <v>23.566666666666698</v>
      </c>
      <c r="K52" s="8">
        <v>21.2916666666667</v>
      </c>
      <c r="L52" s="8">
        <v>20.350000000000001</v>
      </c>
      <c r="M52" s="8">
        <v>17.696712328767131</v>
      </c>
      <c r="N52" s="8">
        <v>17.908333333333299</v>
      </c>
      <c r="O52" s="8">
        <v>16.941666666666698</v>
      </c>
      <c r="P52" s="8">
        <v>16.508333333333301</v>
      </c>
      <c r="Q52" s="8">
        <v>14.741666666666699</v>
      </c>
      <c r="R52" s="8">
        <v>13.1666666666667</v>
      </c>
      <c r="S52" s="8">
        <v>11.907940988223245</v>
      </c>
      <c r="T52" s="8">
        <v>9.9916666666666707</v>
      </c>
      <c r="U52" s="8">
        <v>24.232692307692304</v>
      </c>
    </row>
    <row r="53" spans="1:21" x14ac:dyDescent="0.3">
      <c r="A53" s="3">
        <v>2010</v>
      </c>
      <c r="B53" s="8">
        <v>21.25</v>
      </c>
      <c r="C53" s="8">
        <v>19.810958904109594</v>
      </c>
      <c r="D53" s="8">
        <v>23.403509984639015</v>
      </c>
      <c r="E53" s="8">
        <v>19.289863013698646</v>
      </c>
      <c r="F53" s="8">
        <v>25.83333</v>
      </c>
      <c r="G53" s="8">
        <v>17.533333333333299</v>
      </c>
      <c r="H53" s="8">
        <v>17.483333333333299</v>
      </c>
      <c r="I53" s="8">
        <v>17.3333333333333</v>
      </c>
      <c r="J53" s="8">
        <v>23.066666666666698</v>
      </c>
      <c r="K53" s="8">
        <v>20.875</v>
      </c>
      <c r="L53" s="8">
        <v>19.966666666666701</v>
      </c>
      <c r="M53" s="8">
        <v>17.568219178082188</v>
      </c>
      <c r="N53" s="8">
        <v>17.266666666666701</v>
      </c>
      <c r="O53" s="8">
        <v>16.5833333333333</v>
      </c>
      <c r="P53" s="8">
        <v>16.149999999999999</v>
      </c>
      <c r="Q53" s="8">
        <v>14.483333333333301</v>
      </c>
      <c r="R53" s="8">
        <v>12.7916666666667</v>
      </c>
      <c r="S53" s="8">
        <v>11.437379032258065</v>
      </c>
      <c r="T53" s="8">
        <v>10.008333333333301</v>
      </c>
      <c r="U53" s="8">
        <v>23.832328767123279</v>
      </c>
    </row>
    <row r="54" spans="1:21" x14ac:dyDescent="0.3">
      <c r="A54" s="3">
        <v>2011</v>
      </c>
      <c r="B54" s="8">
        <v>21.558333333333302</v>
      </c>
      <c r="C54" s="8">
        <v>20.72</v>
      </c>
      <c r="D54" s="8">
        <v>23.37133064516129</v>
      </c>
      <c r="E54" s="8">
        <v>19.292876712328795</v>
      </c>
      <c r="F54" s="8">
        <v>26.066669999999998</v>
      </c>
      <c r="G54" s="8">
        <v>17.816666666666698</v>
      </c>
      <c r="H54" s="8">
        <v>17.891666666666701</v>
      </c>
      <c r="I54" s="8">
        <v>17.75</v>
      </c>
      <c r="J54" s="8">
        <v>23.616666666666699</v>
      </c>
      <c r="K54" s="8">
        <v>21.216666666666701</v>
      </c>
      <c r="L54" s="8">
        <v>20.3</v>
      </c>
      <c r="M54" s="8">
        <v>17.529589041095882</v>
      </c>
      <c r="N54" s="8">
        <v>18.158333333333299</v>
      </c>
      <c r="O54" s="8">
        <v>17.341666666666701</v>
      </c>
      <c r="P54" s="8">
        <v>16.725000000000001</v>
      </c>
      <c r="Q54" s="8">
        <v>15.033333333333299</v>
      </c>
      <c r="R54" s="8">
        <v>13.991666666666699</v>
      </c>
      <c r="S54" s="8">
        <v>12.767836021505376</v>
      </c>
      <c r="T54" s="8">
        <v>10.033333333333299</v>
      </c>
      <c r="U54" s="8">
        <v>23.853698630136986</v>
      </c>
    </row>
    <row r="55" spans="1:21" x14ac:dyDescent="0.3">
      <c r="A55" s="3">
        <v>2012</v>
      </c>
      <c r="B55" s="8">
        <v>22.2083333333333</v>
      </c>
      <c r="C55" s="8">
        <v>21.558630136986324</v>
      </c>
      <c r="D55" s="8">
        <v>23.81608870967742</v>
      </c>
      <c r="E55" s="8">
        <v>19.47287671232877</v>
      </c>
      <c r="F55" s="8">
        <v>27.033329999999999</v>
      </c>
      <c r="G55" s="8">
        <v>18.7083333333333</v>
      </c>
      <c r="H55" s="8">
        <v>18.399999999999999</v>
      </c>
      <c r="I55" s="8">
        <v>18.5416666666667</v>
      </c>
      <c r="J55" s="8">
        <v>23.733333333333299</v>
      </c>
      <c r="K55" s="8">
        <v>21.341666666666701</v>
      </c>
      <c r="L55" s="8">
        <v>20.233333333333299</v>
      </c>
      <c r="M55" s="8">
        <v>18.126027397260273</v>
      </c>
      <c r="N55" s="8">
        <v>18.283333333333299</v>
      </c>
      <c r="O55" s="8">
        <v>17.2916666666667</v>
      </c>
      <c r="P55" s="8">
        <v>16.591666666666701</v>
      </c>
      <c r="Q55" s="8">
        <v>14.8083333333333</v>
      </c>
      <c r="R55" s="8">
        <v>13.616666666666699</v>
      </c>
      <c r="S55" s="8">
        <v>12.42560291858679</v>
      </c>
      <c r="T55" s="8">
        <v>9.6583333333333297</v>
      </c>
      <c r="U55" s="8">
        <v>23.67472527472529</v>
      </c>
    </row>
    <row r="56" spans="1:21" x14ac:dyDescent="0.3">
      <c r="A56" s="3">
        <v>2013</v>
      </c>
      <c r="B56" s="8">
        <v>21.2916666666667</v>
      </c>
      <c r="C56" s="8">
        <v>20.509205479452088</v>
      </c>
      <c r="D56" s="8">
        <v>23.874158346134163</v>
      </c>
      <c r="E56" s="8">
        <v>19.095342465753411</v>
      </c>
      <c r="F56" s="8">
        <v>27.024999999999999</v>
      </c>
      <c r="G56" s="8">
        <v>18.100000000000001</v>
      </c>
      <c r="H56" s="8">
        <v>18.05</v>
      </c>
      <c r="I56" s="8">
        <v>18.258333333333301</v>
      </c>
      <c r="J56" s="8">
        <v>23.783333333333299</v>
      </c>
      <c r="K56" s="8">
        <v>21.5833333333333</v>
      </c>
      <c r="L56" s="8">
        <v>20.966666666666701</v>
      </c>
      <c r="M56" s="8">
        <v>17.986849315068511</v>
      </c>
      <c r="N56" s="8">
        <v>18.6666666666667</v>
      </c>
      <c r="O56" s="8">
        <v>18.183333333333302</v>
      </c>
      <c r="P56" s="8">
        <v>17.350000000000001</v>
      </c>
      <c r="Q56" s="8">
        <v>15.375</v>
      </c>
      <c r="R56" s="8">
        <v>14.5</v>
      </c>
      <c r="S56" s="8">
        <v>13.157391303388245</v>
      </c>
      <c r="T56" s="8">
        <v>10.391666666666699</v>
      </c>
      <c r="U56" s="8">
        <v>23.865205479452079</v>
      </c>
    </row>
    <row r="57" spans="1:21" x14ac:dyDescent="0.3">
      <c r="A57" s="3">
        <v>2014</v>
      </c>
      <c r="B57" s="8">
        <v>21.508333333333301</v>
      </c>
      <c r="C57" s="8">
        <v>20.761917808219174</v>
      </c>
      <c r="D57" s="8">
        <v>24.016905316180242</v>
      </c>
      <c r="E57" s="8">
        <v>19.282410958904123</v>
      </c>
      <c r="F57" s="8">
        <v>26.733329999999999</v>
      </c>
      <c r="G57" s="8">
        <v>17.891666666666701</v>
      </c>
      <c r="H57" s="8">
        <v>17.850000000000001</v>
      </c>
      <c r="I57" s="8">
        <v>18.033333333333299</v>
      </c>
      <c r="J57" s="8">
        <v>23.574999999999999</v>
      </c>
      <c r="K57" s="8">
        <v>21.2916666666667</v>
      </c>
      <c r="L57" s="8">
        <v>20.433333333333302</v>
      </c>
      <c r="M57" s="8">
        <v>17.886575342465754</v>
      </c>
      <c r="N57" s="8">
        <v>17.983333333333299</v>
      </c>
      <c r="O57" s="8">
        <v>17.2083333333333</v>
      </c>
      <c r="P57" s="8">
        <v>16.508333333333301</v>
      </c>
      <c r="Q57" s="8">
        <v>14.75</v>
      </c>
      <c r="R57" s="8">
        <v>13.7083333333333</v>
      </c>
      <c r="S57" s="8">
        <v>12.42855189138235</v>
      </c>
      <c r="T57" s="8">
        <v>9.75</v>
      </c>
      <c r="U57" s="8">
        <v>23.418457300275485</v>
      </c>
    </row>
    <row r="58" spans="1:21" x14ac:dyDescent="0.3">
      <c r="A58" s="3">
        <v>2015</v>
      </c>
      <c r="B58" s="8">
        <v>22.758333333333301</v>
      </c>
      <c r="C58" s="8">
        <v>21.731506849315071</v>
      </c>
      <c r="D58" s="8">
        <v>24.446751792114696</v>
      </c>
      <c r="E58" s="8">
        <v>20.270958904109598</v>
      </c>
      <c r="F58" s="8">
        <v>27.391670000000001</v>
      </c>
      <c r="G58" s="8">
        <v>18.766666666666701</v>
      </c>
      <c r="H58" s="8">
        <v>18.524999999999999</v>
      </c>
      <c r="I58" s="8">
        <v>18.591666666666701</v>
      </c>
      <c r="J58" s="8">
        <v>24.274999999999999</v>
      </c>
      <c r="K58" s="8">
        <v>21.933333333333302</v>
      </c>
      <c r="L58" s="8">
        <v>21.483333333333299</v>
      </c>
      <c r="M58" s="8">
        <v>18.545479452054792</v>
      </c>
      <c r="N58" s="8">
        <v>19.366666666666699</v>
      </c>
      <c r="O58" s="8">
        <v>17.975000000000001</v>
      </c>
      <c r="P58" s="8">
        <v>17.433333333333302</v>
      </c>
      <c r="Q58" s="8">
        <v>15.466666666666701</v>
      </c>
      <c r="R58" s="8">
        <v>14.0416666666667</v>
      </c>
      <c r="S58" s="8">
        <v>12.751981076367434</v>
      </c>
      <c r="T58" s="8">
        <v>9.7416666666666707</v>
      </c>
      <c r="U58" s="8">
        <v>23.57300275482093</v>
      </c>
    </row>
    <row r="59" spans="1:21" x14ac:dyDescent="0.3">
      <c r="A59" s="3">
        <v>2016</v>
      </c>
      <c r="B59" s="8">
        <v>22.623933051715312</v>
      </c>
      <c r="C59" s="8">
        <v>21.550136986301386</v>
      </c>
      <c r="D59" s="8">
        <v>24.041260880696367</v>
      </c>
      <c r="E59" s="8">
        <v>20.100000000000005</v>
      </c>
      <c r="F59" s="8">
        <v>27.741669999999999</v>
      </c>
      <c r="G59" s="8">
        <v>19.3</v>
      </c>
      <c r="H59" s="8">
        <v>18.8</v>
      </c>
      <c r="I59" s="8" t="s">
        <v>75</v>
      </c>
      <c r="J59" s="8">
        <v>24</v>
      </c>
      <c r="K59" s="8">
        <v>22.1</v>
      </c>
      <c r="L59" s="8">
        <v>21.6</v>
      </c>
      <c r="M59" s="8">
        <v>18.646301369863011</v>
      </c>
      <c r="N59" s="8">
        <v>19.399999999999999</v>
      </c>
      <c r="O59" s="8">
        <v>18.3</v>
      </c>
      <c r="P59" s="8">
        <v>18</v>
      </c>
      <c r="Q59" s="8">
        <v>16.2</v>
      </c>
      <c r="R59" s="8">
        <v>14.6</v>
      </c>
      <c r="S59" s="8">
        <v>13.8</v>
      </c>
      <c r="T59" s="8">
        <v>10.8</v>
      </c>
      <c r="U59" s="8">
        <v>23.912602739726033</v>
      </c>
    </row>
    <row r="60" spans="1:21" x14ac:dyDescent="0.3">
      <c r="A60" s="3">
        <v>2017</v>
      </c>
      <c r="B60" s="8">
        <v>22.333150684931514</v>
      </c>
      <c r="C60" s="8">
        <v>21.569589041095895</v>
      </c>
      <c r="D60" s="8">
        <v>23.449863013698643</v>
      </c>
      <c r="E60" s="8">
        <v>19.88438356164384</v>
      </c>
      <c r="F60" s="8">
        <v>27.375</v>
      </c>
      <c r="G60" s="8">
        <v>18.866849315068482</v>
      </c>
      <c r="H60" s="8">
        <v>18.453698630136984</v>
      </c>
      <c r="I60" s="8">
        <v>18.224931506849313</v>
      </c>
      <c r="J60" s="8">
        <v>23.554794520547954</v>
      </c>
      <c r="K60" s="8">
        <v>21.750828729281793</v>
      </c>
      <c r="L60" s="8">
        <v>20.744657534246567</v>
      </c>
      <c r="M60" s="8">
        <v>18.024383561643816</v>
      </c>
      <c r="N60" s="8">
        <v>18.046978021978024</v>
      </c>
      <c r="O60" s="8">
        <v>17.128571428571416</v>
      </c>
      <c r="P60" s="8">
        <v>16.864245810055841</v>
      </c>
      <c r="Q60" s="8">
        <v>15.092602739726027</v>
      </c>
      <c r="R60" s="8">
        <v>13.203581267217647</v>
      </c>
      <c r="S60" s="8">
        <v>12.073480662983419</v>
      </c>
      <c r="T60" s="8">
        <v>10.261095890410965</v>
      </c>
      <c r="U60" s="8">
        <v>24.497808219178069</v>
      </c>
    </row>
    <row r="61" spans="1:21" x14ac:dyDescent="0.3">
      <c r="A61" s="3">
        <v>2018</v>
      </c>
      <c r="B61" s="8">
        <v>22.058953168044084</v>
      </c>
      <c r="C61" s="8">
        <v>21.447671232876711</v>
      </c>
      <c r="D61" s="8">
        <v>23.616164383561653</v>
      </c>
      <c r="E61" s="8">
        <v>19.164383561643827</v>
      </c>
      <c r="F61" s="8">
        <v>27.104109589041087</v>
      </c>
      <c r="G61" s="8">
        <v>18.134340659340662</v>
      </c>
      <c r="H61" s="8">
        <v>18.183100400000001</v>
      </c>
      <c r="I61" s="8">
        <v>17.83726027397261</v>
      </c>
      <c r="J61" s="8">
        <v>23.875068493150689</v>
      </c>
      <c r="K61" s="8">
        <v>21.674520547945203</v>
      </c>
      <c r="L61" s="8">
        <v>20.536164383561655</v>
      </c>
      <c r="M61" s="8">
        <v>17.650958904109611</v>
      </c>
      <c r="N61" s="8">
        <v>18.24269340974212</v>
      </c>
      <c r="O61" s="8">
        <v>17.02225274725274</v>
      </c>
      <c r="P61" s="8">
        <v>16.622285714285717</v>
      </c>
      <c r="Q61" s="8">
        <v>14.992054794520554</v>
      </c>
      <c r="R61" s="8">
        <v>13.373698630136985</v>
      </c>
      <c r="S61" s="8">
        <v>12.040833333333318</v>
      </c>
      <c r="T61" s="8">
        <v>10.043131868131869</v>
      </c>
      <c r="U61" s="8">
        <v>24.469315068493174</v>
      </c>
    </row>
    <row r="62" spans="1:21" x14ac:dyDescent="0.3">
      <c r="A62" s="3">
        <v>2019</v>
      </c>
      <c r="B62" s="8">
        <v>21.9</v>
      </c>
      <c r="C62" s="8">
        <v>21.5</v>
      </c>
      <c r="D62" s="8">
        <v>24.2</v>
      </c>
      <c r="E62" s="8">
        <v>19.307397260273973</v>
      </c>
      <c r="F62" s="8">
        <v>27.1</v>
      </c>
      <c r="G62" s="8">
        <v>18.3</v>
      </c>
      <c r="H62" s="8">
        <v>18.399999999999999</v>
      </c>
      <c r="I62" s="8">
        <v>17.7</v>
      </c>
      <c r="J62" s="8">
        <v>24.3</v>
      </c>
      <c r="K62" s="8">
        <v>22.5</v>
      </c>
      <c r="L62" s="8">
        <v>21.4</v>
      </c>
      <c r="M62" s="8">
        <v>17.984657534246583</v>
      </c>
      <c r="N62" s="8">
        <v>19.2</v>
      </c>
      <c r="O62" s="8">
        <v>17.7</v>
      </c>
      <c r="P62" s="8">
        <v>16.8</v>
      </c>
      <c r="Q62" s="8">
        <v>14.9</v>
      </c>
      <c r="R62" s="8">
        <v>13.5</v>
      </c>
      <c r="S62" s="8">
        <v>12.5</v>
      </c>
      <c r="T62" s="8">
        <v>10.3</v>
      </c>
      <c r="U62" s="8">
        <v>24.1</v>
      </c>
    </row>
    <row r="64" spans="1:21" x14ac:dyDescent="0.3">
      <c r="A64" s="3" t="s">
        <v>154</v>
      </c>
      <c r="B64" s="10">
        <f>AVERAGE(B4:B33)</f>
        <v>22.134722222222234</v>
      </c>
      <c r="C64" s="10">
        <f t="shared" ref="C64:T64" si="0">AVERAGE(C4:C33)</f>
        <v>21.415046381347995</v>
      </c>
      <c r="D64" s="10" t="s">
        <v>75</v>
      </c>
      <c r="E64" s="10">
        <f t="shared" si="0"/>
        <v>20.091942044257113</v>
      </c>
      <c r="F64" s="10">
        <f t="shared" si="0"/>
        <v>26.51018518518519</v>
      </c>
      <c r="G64" s="10">
        <f t="shared" si="0"/>
        <v>18.211388888888887</v>
      </c>
      <c r="H64" s="10">
        <f t="shared" si="0"/>
        <v>17.679444444444439</v>
      </c>
      <c r="I64" s="10">
        <f t="shared" si="0"/>
        <v>18.203888888888894</v>
      </c>
      <c r="J64" s="10">
        <f t="shared" si="0"/>
        <v>22.473611111111108</v>
      </c>
      <c r="K64" s="10">
        <f t="shared" si="0"/>
        <v>20.774722222222231</v>
      </c>
      <c r="L64" s="10">
        <f t="shared" si="0"/>
        <v>20.134444444444451</v>
      </c>
      <c r="M64" s="10">
        <f t="shared" si="0"/>
        <v>17.6107305936073</v>
      </c>
      <c r="N64" s="10">
        <f t="shared" si="0"/>
        <v>17.698611111111113</v>
      </c>
      <c r="O64" s="10">
        <f t="shared" si="0"/>
        <v>16.926666666666662</v>
      </c>
      <c r="P64" s="10">
        <f t="shared" si="0"/>
        <v>16.438888888888886</v>
      </c>
      <c r="Q64" s="10">
        <f t="shared" si="0"/>
        <v>14.79305555555556</v>
      </c>
      <c r="R64" s="10">
        <f t="shared" si="0"/>
        <v>12.979722222222227</v>
      </c>
      <c r="S64" s="10">
        <f t="shared" si="0"/>
        <v>11.46686347999835</v>
      </c>
      <c r="T64" s="10">
        <f t="shared" si="0"/>
        <v>9.7291666666666625</v>
      </c>
      <c r="U64" s="10">
        <f>AVERAGE(U4:U33)</f>
        <v>23.976495957305826</v>
      </c>
    </row>
    <row r="65" spans="1:21" x14ac:dyDescent="0.3">
      <c r="A65" s="3" t="s">
        <v>155</v>
      </c>
      <c r="B65" s="10">
        <f>AVERAGE(B24:B53)</f>
        <v>22.099722222222216</v>
      </c>
      <c r="C65" s="10">
        <f t="shared" ref="C65:T65" si="1">AVERAGE(C24:C53)</f>
        <v>21.6102100456621</v>
      </c>
      <c r="D65" s="10">
        <f t="shared" si="1"/>
        <v>23.229830643755328</v>
      </c>
      <c r="E65" s="10">
        <f t="shared" si="1"/>
        <v>20.017150684931504</v>
      </c>
      <c r="F65" s="10">
        <f t="shared" si="1"/>
        <v>26.458333666666661</v>
      </c>
      <c r="G65" s="10">
        <f t="shared" si="1"/>
        <v>18.150833333333342</v>
      </c>
      <c r="H65" s="10">
        <f t="shared" si="1"/>
        <v>17.773055555555555</v>
      </c>
      <c r="I65" s="10">
        <f t="shared" si="1"/>
        <v>17.938333333333333</v>
      </c>
      <c r="J65" s="10">
        <f t="shared" si="1"/>
        <v>22.821944444444448</v>
      </c>
      <c r="K65" s="10">
        <f t="shared" si="1"/>
        <v>20.949166666666663</v>
      </c>
      <c r="L65" s="10">
        <f t="shared" si="1"/>
        <v>20.306666666666676</v>
      </c>
      <c r="M65" s="10">
        <f t="shared" si="1"/>
        <v>17.833269406392688</v>
      </c>
      <c r="N65" s="10">
        <f t="shared" si="1"/>
        <v>17.943888888888878</v>
      </c>
      <c r="O65" s="10">
        <f t="shared" si="1"/>
        <v>17.064722222222223</v>
      </c>
      <c r="P65" s="10">
        <f t="shared" si="1"/>
        <v>16.528888888888886</v>
      </c>
      <c r="Q65" s="10">
        <f t="shared" si="1"/>
        <v>14.932222222222226</v>
      </c>
      <c r="R65" s="10">
        <f t="shared" si="1"/>
        <v>13.029166666666667</v>
      </c>
      <c r="S65" s="10">
        <f t="shared" si="1"/>
        <v>11.77675085412363</v>
      </c>
      <c r="T65" s="10">
        <f t="shared" si="1"/>
        <v>9.943333333333328</v>
      </c>
      <c r="U65" s="10">
        <f>AVERAGE(U24:U53)</f>
        <v>23.866596592904816</v>
      </c>
    </row>
    <row r="66" spans="1:2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3">
      <c r="A67" s="3" t="s">
        <v>156</v>
      </c>
      <c r="B67" s="11">
        <f>STDEV(B4:B33)</f>
        <v>0.73936937032355354</v>
      </c>
      <c r="C67" s="11">
        <f t="shared" ref="C67:T67" si="2">STDEV(C4:C33)</f>
        <v>0.71878510082177727</v>
      </c>
      <c r="D67" s="11" t="s">
        <v>75</v>
      </c>
      <c r="E67" s="11">
        <f t="shared" si="2"/>
        <v>0.47786089779313101</v>
      </c>
      <c r="F67" s="11">
        <f t="shared" si="2"/>
        <v>0.39091730916249912</v>
      </c>
      <c r="G67" s="11">
        <f t="shared" si="2"/>
        <v>0.49739013945808574</v>
      </c>
      <c r="H67" s="11">
        <f t="shared" si="2"/>
        <v>0.41072623591445218</v>
      </c>
      <c r="I67" s="11">
        <f t="shared" si="2"/>
        <v>0.43872493178832778</v>
      </c>
      <c r="J67" s="11">
        <f t="shared" si="2"/>
        <v>0.44732647341582987</v>
      </c>
      <c r="K67" s="11">
        <f t="shared" si="2"/>
        <v>0.38897942979950795</v>
      </c>
      <c r="L67" s="11">
        <f t="shared" si="2"/>
        <v>0.41851162417043575</v>
      </c>
      <c r="M67" s="11">
        <f t="shared" si="2"/>
        <v>0.32164368339151755</v>
      </c>
      <c r="N67" s="11">
        <f t="shared" si="2"/>
        <v>0.42412341046591728</v>
      </c>
      <c r="O67" s="11">
        <f t="shared" si="2"/>
        <v>0.4773831124111147</v>
      </c>
      <c r="P67" s="11">
        <f t="shared" si="2"/>
        <v>0.45771030451671457</v>
      </c>
      <c r="Q67" s="11">
        <f t="shared" si="2"/>
        <v>0.38026056889378607</v>
      </c>
      <c r="R67" s="11">
        <f t="shared" si="2"/>
        <v>0.60224151596386277</v>
      </c>
      <c r="S67" s="11">
        <f t="shared" si="2"/>
        <v>0.62633445812111044</v>
      </c>
      <c r="T67" s="11">
        <f t="shared" si="2"/>
        <v>0.42172078386087297</v>
      </c>
      <c r="U67" s="11">
        <f>STDEV(U4:U33)</f>
        <v>0.47352407654706674</v>
      </c>
    </row>
    <row r="68" spans="1:21" x14ac:dyDescent="0.3">
      <c r="A68" s="3" t="s">
        <v>157</v>
      </c>
      <c r="B68" s="11">
        <f>STDEV(B24:B53)</f>
        <v>0.83528358954791759</v>
      </c>
      <c r="C68" s="11">
        <f t="shared" ref="C68:T68" si="3">STDEV(C24:C53)</f>
        <v>0.93719763790610544</v>
      </c>
      <c r="D68" s="11">
        <f t="shared" si="3"/>
        <v>0.35052742741724507</v>
      </c>
      <c r="E68" s="11">
        <f t="shared" si="3"/>
        <v>0.59112992598665559</v>
      </c>
      <c r="F68" s="11">
        <f t="shared" si="3"/>
        <v>0.47514365039814838</v>
      </c>
      <c r="G68" s="11">
        <f t="shared" si="3"/>
        <v>0.48242259617754074</v>
      </c>
      <c r="H68" s="11">
        <f t="shared" si="3"/>
        <v>0.35541570375779635</v>
      </c>
      <c r="I68" s="11">
        <f t="shared" si="3"/>
        <v>0.38746894573377988</v>
      </c>
      <c r="J68" s="11">
        <f t="shared" si="3"/>
        <v>0.44135199880080478</v>
      </c>
      <c r="K68" s="11">
        <f t="shared" si="3"/>
        <v>0.47715206175632585</v>
      </c>
      <c r="L68" s="11">
        <f t="shared" si="3"/>
        <v>0.51009164528546458</v>
      </c>
      <c r="M68" s="11">
        <f t="shared" si="3"/>
        <v>0.43266655795298659</v>
      </c>
      <c r="N68" s="11">
        <f t="shared" si="3"/>
        <v>0.46373738549693505</v>
      </c>
      <c r="O68" s="11">
        <f t="shared" si="3"/>
        <v>0.47320786813230498</v>
      </c>
      <c r="P68" s="11">
        <f t="shared" si="3"/>
        <v>0.49792064435159933</v>
      </c>
      <c r="Q68" s="11">
        <f t="shared" si="3"/>
        <v>0.42074289646975416</v>
      </c>
      <c r="R68" s="11">
        <f t="shared" si="3"/>
        <v>0.62084152968438744</v>
      </c>
      <c r="S68" s="11">
        <f t="shared" si="3"/>
        <v>0.62364911121713373</v>
      </c>
      <c r="T68" s="11">
        <f t="shared" si="3"/>
        <v>0.43738381051560143</v>
      </c>
      <c r="U68" s="11">
        <f>STDEV(U24:U53)</f>
        <v>0.46986349423111257</v>
      </c>
    </row>
    <row r="70" spans="1:21" x14ac:dyDescent="0.3">
      <c r="A70" s="3" t="s">
        <v>158</v>
      </c>
      <c r="B70" s="8">
        <f>AVERAGE(B4:B62)</f>
        <v>22.033463902339403</v>
      </c>
      <c r="C70" s="8">
        <f t="shared" ref="C70:U70" si="4">AVERAGE(C4:C62)</f>
        <v>21.396787456501535</v>
      </c>
      <c r="D70" s="8">
        <f t="shared" si="4"/>
        <v>23.329935379537442</v>
      </c>
      <c r="E70" s="8">
        <f t="shared" si="4"/>
        <v>19.943080816559803</v>
      </c>
      <c r="F70" s="8">
        <f t="shared" si="4"/>
        <v>26.566740171232876</v>
      </c>
      <c r="G70" s="8">
        <f t="shared" si="4"/>
        <v>18.181517344199023</v>
      </c>
      <c r="H70" s="8">
        <f t="shared" si="4"/>
        <v>17.808392073957119</v>
      </c>
      <c r="I70" s="8">
        <f t="shared" si="4"/>
        <v>18.098486065186581</v>
      </c>
      <c r="J70" s="8">
        <f t="shared" si="4"/>
        <v>22.81689033356551</v>
      </c>
      <c r="K70" s="8">
        <f t="shared" si="4"/>
        <v>21.02825450752362</v>
      </c>
      <c r="L70" s="8">
        <f t="shared" si="4"/>
        <v>20.306313365838566</v>
      </c>
      <c r="M70" s="8">
        <f t="shared" si="4"/>
        <v>17.78179707452983</v>
      </c>
      <c r="N70" s="8">
        <f t="shared" si="4"/>
        <v>17.934429459294691</v>
      </c>
      <c r="O70" s="8">
        <f t="shared" si="4"/>
        <v>17.075437697895325</v>
      </c>
      <c r="P70" s="8">
        <f t="shared" si="4"/>
        <v>16.551466636005792</v>
      </c>
      <c r="Q70" s="8">
        <f t="shared" si="4"/>
        <v>14.902423574026781</v>
      </c>
      <c r="R70" s="8">
        <f t="shared" si="4"/>
        <v>13.115857851367599</v>
      </c>
      <c r="S70" s="8">
        <f t="shared" si="4"/>
        <v>11.761011189907247</v>
      </c>
      <c r="T70" s="8">
        <f t="shared" si="4"/>
        <v>9.877472786867953</v>
      </c>
      <c r="U70" s="8">
        <f t="shared" si="4"/>
        <v>23.972738382641811</v>
      </c>
    </row>
    <row r="71" spans="1:21" x14ac:dyDescent="0.3">
      <c r="A71" s="3" t="s">
        <v>159</v>
      </c>
      <c r="B71" s="8">
        <f>B70-B64</f>
        <v>-0.10125831988283096</v>
      </c>
      <c r="C71" s="8">
        <f t="shared" ref="C71:U71" si="5">C70-C64</f>
        <v>-1.8258924846460189E-2</v>
      </c>
      <c r="D71" s="8">
        <f>D70-D65</f>
        <v>0.10010473578211432</v>
      </c>
      <c r="E71" s="8">
        <f t="shared" si="5"/>
        <v>-0.14886122769731003</v>
      </c>
      <c r="F71" s="8">
        <f t="shared" si="5"/>
        <v>5.6554986047686384E-2</v>
      </c>
      <c r="G71" s="8">
        <f t="shared" si="5"/>
        <v>-2.9871544689864749E-2</v>
      </c>
      <c r="H71" s="8">
        <f t="shared" si="5"/>
        <v>0.12894762951268035</v>
      </c>
      <c r="I71" s="8">
        <f t="shared" si="5"/>
        <v>-0.10540282370231324</v>
      </c>
      <c r="J71" s="8">
        <f t="shared" si="5"/>
        <v>0.34327922245440234</v>
      </c>
      <c r="K71" s="8">
        <f t="shared" si="5"/>
        <v>0.25353228530138949</v>
      </c>
      <c r="L71" s="8">
        <f t="shared" si="5"/>
        <v>0.17186892139411469</v>
      </c>
      <c r="M71" s="8">
        <f t="shared" si="5"/>
        <v>0.17106648092252996</v>
      </c>
      <c r="N71" s="8">
        <f t="shared" si="5"/>
        <v>0.23581834818357805</v>
      </c>
      <c r="O71" s="8">
        <f t="shared" si="5"/>
        <v>0.14877103122866231</v>
      </c>
      <c r="P71" s="8">
        <f t="shared" si="5"/>
        <v>0.11257774711690516</v>
      </c>
      <c r="Q71" s="8">
        <f t="shared" si="5"/>
        <v>0.10936801847122091</v>
      </c>
      <c r="R71" s="8">
        <f t="shared" si="5"/>
        <v>0.13613562914537169</v>
      </c>
      <c r="S71" s="8">
        <f t="shared" si="5"/>
        <v>0.29414770990889672</v>
      </c>
      <c r="T71" s="8">
        <f t="shared" si="5"/>
        <v>0.14830612020129053</v>
      </c>
      <c r="U71" s="8">
        <f t="shared" si="5"/>
        <v>-3.7575746640143848E-3</v>
      </c>
    </row>
    <row r="72" spans="1:21" x14ac:dyDescent="0.3">
      <c r="A72" s="3" t="s">
        <v>160</v>
      </c>
      <c r="B72" s="8">
        <f>B62-B64</f>
        <v>-0.23472222222223493</v>
      </c>
      <c r="C72" s="8">
        <f t="shared" ref="C72:U72" si="6">C62-C64</f>
        <v>8.4953618652004792E-2</v>
      </c>
      <c r="D72" s="8">
        <f>D62-D65</f>
        <v>0.97016935624467138</v>
      </c>
      <c r="E72" s="8">
        <f t="shared" si="6"/>
        <v>-0.78454478398314009</v>
      </c>
      <c r="F72" s="8">
        <f t="shared" si="6"/>
        <v>0.58981481481481168</v>
      </c>
      <c r="G72" s="8">
        <f t="shared" si="6"/>
        <v>8.8611111111113416E-2</v>
      </c>
      <c r="H72" s="8">
        <f t="shared" si="6"/>
        <v>0.72055555555555983</v>
      </c>
      <c r="I72" s="8">
        <f t="shared" si="6"/>
        <v>-0.50388888888889483</v>
      </c>
      <c r="J72" s="8">
        <f t="shared" si="6"/>
        <v>1.8263888888888928</v>
      </c>
      <c r="K72" s="8">
        <f t="shared" si="6"/>
        <v>1.7252777777777695</v>
      </c>
      <c r="L72" s="8">
        <f t="shared" si="6"/>
        <v>1.2655555555555473</v>
      </c>
      <c r="M72" s="8">
        <f t="shared" si="6"/>
        <v>0.37392694063928289</v>
      </c>
      <c r="N72" s="8">
        <f t="shared" si="6"/>
        <v>1.5013888888888864</v>
      </c>
      <c r="O72" s="8">
        <f t="shared" si="6"/>
        <v>0.77333333333333698</v>
      </c>
      <c r="P72" s="8">
        <f t="shared" si="6"/>
        <v>0.36111111111111427</v>
      </c>
      <c r="Q72" s="8">
        <f t="shared" si="6"/>
        <v>0.10694444444444073</v>
      </c>
      <c r="R72" s="8">
        <f t="shared" si="6"/>
        <v>0.52027777777777295</v>
      </c>
      <c r="S72" s="8">
        <f t="shared" si="6"/>
        <v>1.0331365200016496</v>
      </c>
      <c r="T72" s="8">
        <f t="shared" si="6"/>
        <v>0.57083333333333819</v>
      </c>
      <c r="U72" s="8">
        <f t="shared" si="6"/>
        <v>0.12350404269417581</v>
      </c>
    </row>
    <row r="73" spans="1:21" x14ac:dyDescent="0.3">
      <c r="F73" s="8"/>
    </row>
    <row r="74" spans="1:21" x14ac:dyDescent="0.3">
      <c r="B74" t="s">
        <v>161</v>
      </c>
      <c r="F74" t="s">
        <v>162</v>
      </c>
      <c r="G74" t="s">
        <v>163</v>
      </c>
      <c r="H74" t="s">
        <v>164</v>
      </c>
      <c r="L74" t="s">
        <v>165</v>
      </c>
      <c r="N74" t="s">
        <v>166</v>
      </c>
      <c r="O74" t="s">
        <v>167</v>
      </c>
      <c r="Q74" t="s">
        <v>169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0D14-8E5A-4F31-B07E-0425C0AE8403}">
  <dimension ref="A1:X64"/>
  <sheetViews>
    <sheetView zoomScale="70" zoomScaleNormal="70" workbookViewId="0"/>
  </sheetViews>
  <sheetFormatPr baseColWidth="10" defaultColWidth="11.44140625" defaultRowHeight="14.4" x14ac:dyDescent="0.3"/>
  <cols>
    <col min="10" max="17" width="8.88671875" customWidth="1"/>
    <col min="19" max="19" width="13.88671875" customWidth="1"/>
  </cols>
  <sheetData>
    <row r="1" spans="1:24" ht="21" x14ac:dyDescent="0.4">
      <c r="A1" s="9" t="s">
        <v>76</v>
      </c>
    </row>
    <row r="2" spans="1:24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3">
      <c r="A3" s="2" t="s">
        <v>77</v>
      </c>
      <c r="B3" s="2" t="s">
        <v>55</v>
      </c>
      <c r="C3" s="2" t="s">
        <v>56</v>
      </c>
      <c r="D3" s="2" t="s">
        <v>57</v>
      </c>
      <c r="E3" s="2" t="s">
        <v>58</v>
      </c>
      <c r="F3" s="2" t="s">
        <v>60</v>
      </c>
      <c r="G3" s="2" t="s">
        <v>61</v>
      </c>
      <c r="H3" s="2" t="s">
        <v>78</v>
      </c>
      <c r="I3" s="2" t="s">
        <v>62</v>
      </c>
      <c r="J3" s="2" t="s">
        <v>63</v>
      </c>
      <c r="K3" s="2" t="s">
        <v>79</v>
      </c>
      <c r="L3" s="2" t="s">
        <v>64</v>
      </c>
      <c r="M3" s="2" t="s">
        <v>65</v>
      </c>
      <c r="N3" s="2" t="s">
        <v>66</v>
      </c>
      <c r="O3" s="2" t="s">
        <v>67</v>
      </c>
      <c r="P3" s="2" t="s">
        <v>68</v>
      </c>
      <c r="Q3" s="2" t="s">
        <v>69</v>
      </c>
      <c r="R3" s="2" t="s">
        <v>80</v>
      </c>
      <c r="S3" s="2" t="s">
        <v>70</v>
      </c>
      <c r="T3" s="2" t="s">
        <v>71</v>
      </c>
      <c r="U3" s="2" t="s">
        <v>72</v>
      </c>
      <c r="V3" s="2" t="s">
        <v>81</v>
      </c>
      <c r="W3" s="2" t="s">
        <v>82</v>
      </c>
      <c r="X3" s="2" t="s">
        <v>74</v>
      </c>
    </row>
    <row r="4" spans="1:24" x14ac:dyDescent="0.3">
      <c r="A4" t="s">
        <v>83</v>
      </c>
    </row>
    <row r="5" spans="1:24" x14ac:dyDescent="0.3">
      <c r="A5" t="s">
        <v>84</v>
      </c>
    </row>
    <row r="6" spans="1:24" x14ac:dyDescent="0.3">
      <c r="A6" t="s">
        <v>85</v>
      </c>
    </row>
    <row r="7" spans="1:24" x14ac:dyDescent="0.3">
      <c r="A7" t="s">
        <v>86</v>
      </c>
    </row>
    <row r="8" spans="1:24" x14ac:dyDescent="0.3">
      <c r="A8" t="s">
        <v>87</v>
      </c>
    </row>
    <row r="9" spans="1:24" x14ac:dyDescent="0.3">
      <c r="A9" t="s">
        <v>88</v>
      </c>
    </row>
    <row r="10" spans="1:24" x14ac:dyDescent="0.3">
      <c r="A10" t="s">
        <v>89</v>
      </c>
    </row>
    <row r="11" spans="1:24" x14ac:dyDescent="0.3">
      <c r="A11" t="s">
        <v>90</v>
      </c>
    </row>
    <row r="12" spans="1:24" x14ac:dyDescent="0.3">
      <c r="A12" t="s">
        <v>91</v>
      </c>
    </row>
    <row r="13" spans="1:24" x14ac:dyDescent="0.3">
      <c r="A13" t="s">
        <v>92</v>
      </c>
      <c r="B13" s="5"/>
      <c r="C13" s="5"/>
      <c r="D13" s="5"/>
      <c r="E13" s="5"/>
      <c r="F13" s="5"/>
      <c r="G13" s="5"/>
      <c r="H13" s="5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3">
      <c r="A14" t="s">
        <v>93</v>
      </c>
      <c r="B14" s="5"/>
      <c r="C14" s="5"/>
      <c r="D14" s="5"/>
      <c r="E14" s="5"/>
      <c r="F14" s="5"/>
      <c r="G14" s="5"/>
      <c r="H14" s="5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3">
      <c r="A15" t="s">
        <v>94</v>
      </c>
      <c r="B15" s="5"/>
      <c r="C15" s="5"/>
      <c r="D15" s="5"/>
      <c r="E15" s="5"/>
      <c r="F15" s="5"/>
      <c r="G15" s="5"/>
      <c r="H15" s="5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3">
      <c r="A16" t="s">
        <v>95</v>
      </c>
      <c r="B16" s="5"/>
      <c r="C16" s="5"/>
      <c r="D16" s="5"/>
      <c r="E16" s="5"/>
      <c r="F16" s="5"/>
      <c r="G16" s="5"/>
      <c r="H16" s="5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x14ac:dyDescent="0.3">
      <c r="A17" t="s">
        <v>96</v>
      </c>
      <c r="B17" s="5"/>
      <c r="C17" s="5"/>
      <c r="D17" s="5"/>
      <c r="E17" s="5"/>
      <c r="F17" s="5"/>
      <c r="G17" s="5"/>
      <c r="H17" s="5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3">
      <c r="A18" t="s">
        <v>97</v>
      </c>
      <c r="B18" s="5"/>
      <c r="C18" s="5"/>
      <c r="D18" s="5"/>
      <c r="E18" s="5"/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3">
      <c r="A19" t="s">
        <v>98</v>
      </c>
      <c r="B19" s="5"/>
      <c r="C19" s="5"/>
      <c r="D19" s="5"/>
      <c r="E19" s="5"/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x14ac:dyDescent="0.3">
      <c r="A20" t="s">
        <v>99</v>
      </c>
      <c r="B20" s="5"/>
      <c r="C20" s="5"/>
      <c r="D20" s="5"/>
      <c r="E20" s="5"/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x14ac:dyDescent="0.3">
      <c r="A21" t="s">
        <v>100</v>
      </c>
      <c r="B21" s="5"/>
      <c r="C21" s="5"/>
      <c r="D21" s="5"/>
      <c r="E21" s="5"/>
      <c r="F21" s="5"/>
      <c r="G21" s="5"/>
      <c r="H21" s="5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x14ac:dyDescent="0.3">
      <c r="A22" t="s">
        <v>101</v>
      </c>
      <c r="B22" s="5"/>
      <c r="C22" s="5"/>
      <c r="D22" s="5"/>
      <c r="E22" s="5"/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3">
      <c r="A23" t="s">
        <v>102</v>
      </c>
      <c r="B23" s="5">
        <v>0</v>
      </c>
      <c r="C23" s="5">
        <v>0</v>
      </c>
      <c r="D23" s="5">
        <v>1</v>
      </c>
      <c r="E23" s="5">
        <v>0</v>
      </c>
      <c r="F23" s="5">
        <v>2</v>
      </c>
      <c r="G23" s="5">
        <v>0</v>
      </c>
      <c r="H23" s="5">
        <v>2</v>
      </c>
      <c r="I23" s="6">
        <v>3</v>
      </c>
      <c r="J23" s="5">
        <v>1</v>
      </c>
      <c r="K23" s="5">
        <v>1</v>
      </c>
      <c r="L23" s="5">
        <v>0</v>
      </c>
      <c r="M23" s="5">
        <v>1</v>
      </c>
      <c r="N23" s="5">
        <v>1</v>
      </c>
      <c r="O23" s="5">
        <v>0</v>
      </c>
      <c r="P23" s="5">
        <v>1</v>
      </c>
      <c r="Q23" s="5">
        <v>1</v>
      </c>
      <c r="R23" s="5">
        <v>2</v>
      </c>
      <c r="S23" s="5">
        <v>2</v>
      </c>
      <c r="T23" s="5">
        <v>1</v>
      </c>
      <c r="U23" s="5">
        <v>1</v>
      </c>
      <c r="V23" s="5">
        <v>2</v>
      </c>
      <c r="W23" s="5">
        <v>0</v>
      </c>
      <c r="X23" s="5">
        <v>2</v>
      </c>
    </row>
    <row r="24" spans="1:24" x14ac:dyDescent="0.3">
      <c r="A24" t="s">
        <v>103</v>
      </c>
      <c r="B24" s="5">
        <v>0</v>
      </c>
      <c r="C24" s="5">
        <v>0</v>
      </c>
      <c r="D24" s="5">
        <v>0</v>
      </c>
      <c r="E24" s="5">
        <v>0</v>
      </c>
      <c r="F24" s="5">
        <v>2</v>
      </c>
      <c r="G24" s="5">
        <v>1</v>
      </c>
      <c r="H24" s="5">
        <v>1</v>
      </c>
      <c r="I24" s="5">
        <v>2</v>
      </c>
      <c r="J24" s="5">
        <v>1</v>
      </c>
      <c r="K24" s="5" t="s">
        <v>75</v>
      </c>
      <c r="L24" s="5">
        <v>1</v>
      </c>
      <c r="M24" s="5">
        <v>0</v>
      </c>
      <c r="N24" s="5">
        <v>0</v>
      </c>
      <c r="O24" s="5">
        <v>2</v>
      </c>
      <c r="P24" s="5">
        <v>1</v>
      </c>
      <c r="Q24" s="5">
        <v>3</v>
      </c>
      <c r="R24" s="5">
        <v>2</v>
      </c>
      <c r="S24" s="5">
        <v>0</v>
      </c>
      <c r="T24" s="5">
        <v>1</v>
      </c>
      <c r="U24" s="5">
        <v>1</v>
      </c>
      <c r="V24" s="5">
        <v>2</v>
      </c>
      <c r="W24" s="5">
        <v>0</v>
      </c>
      <c r="X24" s="5">
        <v>1</v>
      </c>
    </row>
    <row r="25" spans="1:24" x14ac:dyDescent="0.3">
      <c r="A25" t="s">
        <v>104</v>
      </c>
      <c r="B25" s="5">
        <v>4</v>
      </c>
      <c r="C25" s="5">
        <v>1</v>
      </c>
      <c r="D25" s="5">
        <v>4</v>
      </c>
      <c r="E25" s="5">
        <v>9</v>
      </c>
      <c r="F25" s="5">
        <v>9</v>
      </c>
      <c r="G25" s="5">
        <v>1</v>
      </c>
      <c r="H25" s="5">
        <v>2</v>
      </c>
      <c r="I25" s="5">
        <v>0</v>
      </c>
      <c r="J25" s="5">
        <v>0</v>
      </c>
      <c r="K25" s="5" t="s">
        <v>75</v>
      </c>
      <c r="L25" s="5">
        <v>1</v>
      </c>
      <c r="M25" s="5">
        <v>1</v>
      </c>
      <c r="N25" s="5">
        <v>3</v>
      </c>
      <c r="O25" s="5">
        <v>2</v>
      </c>
      <c r="P25" s="5">
        <v>1</v>
      </c>
      <c r="Q25" s="5">
        <v>2</v>
      </c>
      <c r="R25" s="5">
        <v>1</v>
      </c>
      <c r="S25" s="5">
        <v>2</v>
      </c>
      <c r="T25" s="5">
        <v>4</v>
      </c>
      <c r="U25" s="5">
        <v>5</v>
      </c>
      <c r="V25" s="5">
        <v>1</v>
      </c>
      <c r="W25" s="5">
        <v>1</v>
      </c>
      <c r="X25" s="5">
        <v>1</v>
      </c>
    </row>
    <row r="26" spans="1:24" x14ac:dyDescent="0.3">
      <c r="A26" t="s">
        <v>105</v>
      </c>
      <c r="B26" s="5">
        <v>5</v>
      </c>
      <c r="C26" s="5">
        <v>0</v>
      </c>
      <c r="D26" s="5">
        <v>1</v>
      </c>
      <c r="E26" s="5">
        <v>0</v>
      </c>
      <c r="F26" s="5">
        <v>1</v>
      </c>
      <c r="G26" s="5">
        <v>0</v>
      </c>
      <c r="H26" s="5">
        <v>1</v>
      </c>
      <c r="I26" s="5">
        <v>1</v>
      </c>
      <c r="J26" s="5">
        <v>1</v>
      </c>
      <c r="K26" s="5" t="s">
        <v>75</v>
      </c>
      <c r="L26" s="5">
        <v>1</v>
      </c>
      <c r="M26" s="5">
        <v>3</v>
      </c>
      <c r="N26" s="5">
        <v>1</v>
      </c>
      <c r="O26" s="5">
        <v>3</v>
      </c>
      <c r="P26" s="5">
        <v>2</v>
      </c>
      <c r="Q26" s="5">
        <v>2</v>
      </c>
      <c r="R26" s="5" t="s">
        <v>75</v>
      </c>
      <c r="S26" s="5">
        <v>3</v>
      </c>
      <c r="T26" s="5">
        <v>3</v>
      </c>
      <c r="U26" s="5">
        <v>2</v>
      </c>
      <c r="V26" s="5">
        <v>3</v>
      </c>
      <c r="W26" s="5">
        <v>0</v>
      </c>
      <c r="X26" s="5">
        <v>2</v>
      </c>
    </row>
    <row r="27" spans="1:24" x14ac:dyDescent="0.3">
      <c r="A27" t="s">
        <v>106</v>
      </c>
      <c r="B27" s="5">
        <v>5</v>
      </c>
      <c r="C27" s="5">
        <v>0</v>
      </c>
      <c r="D27" s="5">
        <v>1</v>
      </c>
      <c r="E27" s="5">
        <v>2</v>
      </c>
      <c r="F27" s="5">
        <v>4</v>
      </c>
      <c r="G27" s="5">
        <v>2</v>
      </c>
      <c r="H27" s="5">
        <v>1</v>
      </c>
      <c r="I27" s="5">
        <v>2</v>
      </c>
      <c r="J27" s="5">
        <v>0</v>
      </c>
      <c r="K27" s="5">
        <v>1</v>
      </c>
      <c r="L27" s="5">
        <v>0</v>
      </c>
      <c r="M27" s="5">
        <v>0</v>
      </c>
      <c r="N27" s="5">
        <v>1</v>
      </c>
      <c r="O27" s="5">
        <v>0</v>
      </c>
      <c r="P27" s="5">
        <v>1</v>
      </c>
      <c r="Q27" s="5">
        <v>2</v>
      </c>
      <c r="R27" s="5">
        <v>2</v>
      </c>
      <c r="S27" s="5">
        <v>1</v>
      </c>
      <c r="T27" s="5">
        <v>3</v>
      </c>
      <c r="U27" s="5">
        <v>3</v>
      </c>
      <c r="V27" s="5">
        <v>2</v>
      </c>
      <c r="W27" s="5">
        <v>1</v>
      </c>
      <c r="X27" s="5">
        <v>1</v>
      </c>
    </row>
    <row r="28" spans="1:24" x14ac:dyDescent="0.3">
      <c r="A28" t="s">
        <v>107</v>
      </c>
      <c r="B28" s="5">
        <v>3</v>
      </c>
      <c r="C28" s="5">
        <v>0</v>
      </c>
      <c r="D28" s="5">
        <v>2</v>
      </c>
      <c r="E28" s="5">
        <v>2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1</v>
      </c>
      <c r="N28" s="5">
        <v>0</v>
      </c>
      <c r="O28" s="5">
        <v>1</v>
      </c>
      <c r="P28" s="5">
        <v>1</v>
      </c>
      <c r="Q28" s="5">
        <v>1</v>
      </c>
      <c r="R28" s="5">
        <v>2</v>
      </c>
      <c r="S28" s="5">
        <v>1</v>
      </c>
      <c r="T28" s="5">
        <v>1</v>
      </c>
      <c r="U28" s="5">
        <v>2</v>
      </c>
      <c r="V28" s="5">
        <v>2</v>
      </c>
      <c r="W28" s="5">
        <v>0</v>
      </c>
      <c r="X28" s="5">
        <v>0</v>
      </c>
    </row>
    <row r="29" spans="1:24" x14ac:dyDescent="0.3">
      <c r="A29" t="s">
        <v>108</v>
      </c>
      <c r="B29" s="5">
        <v>8</v>
      </c>
      <c r="C29" s="5">
        <v>0</v>
      </c>
      <c r="D29" s="5">
        <v>3</v>
      </c>
      <c r="E29" s="5">
        <v>5</v>
      </c>
      <c r="F29" s="5">
        <v>4</v>
      </c>
      <c r="G29" s="5">
        <v>2</v>
      </c>
      <c r="H29" s="5">
        <v>0</v>
      </c>
      <c r="I29" s="5">
        <v>1</v>
      </c>
      <c r="J29" s="5">
        <v>3</v>
      </c>
      <c r="K29" s="5">
        <v>0</v>
      </c>
      <c r="L29" s="5">
        <v>1</v>
      </c>
      <c r="M29" s="5">
        <v>1</v>
      </c>
      <c r="N29" s="5">
        <v>1</v>
      </c>
      <c r="O29" s="5">
        <v>1</v>
      </c>
      <c r="P29" s="5">
        <v>4</v>
      </c>
      <c r="Q29" s="5">
        <v>4</v>
      </c>
      <c r="R29" s="5">
        <v>1</v>
      </c>
      <c r="S29" s="5">
        <v>3</v>
      </c>
      <c r="T29" s="5">
        <v>1</v>
      </c>
      <c r="U29" s="5">
        <v>1</v>
      </c>
      <c r="V29" s="5">
        <v>0</v>
      </c>
      <c r="W29" s="5">
        <v>0</v>
      </c>
      <c r="X29" s="5">
        <v>0</v>
      </c>
    </row>
    <row r="30" spans="1:24" x14ac:dyDescent="0.3">
      <c r="A30" t="s">
        <v>109</v>
      </c>
      <c r="B30" s="5">
        <v>0</v>
      </c>
      <c r="C30" s="5">
        <v>0</v>
      </c>
      <c r="D30" s="5">
        <v>4</v>
      </c>
      <c r="E30" s="5">
        <v>1</v>
      </c>
      <c r="F30" s="5">
        <v>1</v>
      </c>
      <c r="G30" s="5">
        <v>1</v>
      </c>
      <c r="H30" s="5">
        <v>0</v>
      </c>
      <c r="I30" s="5">
        <v>5</v>
      </c>
      <c r="J30" s="5">
        <v>0</v>
      </c>
      <c r="K30" s="5">
        <v>1</v>
      </c>
      <c r="L30" s="5">
        <v>1</v>
      </c>
      <c r="M30" s="5">
        <v>1</v>
      </c>
      <c r="N30" s="5">
        <v>2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1</v>
      </c>
      <c r="U30" s="5">
        <v>2</v>
      </c>
      <c r="V30" s="5">
        <v>3</v>
      </c>
      <c r="W30" s="5">
        <v>2</v>
      </c>
      <c r="X30" s="5">
        <v>2</v>
      </c>
    </row>
    <row r="31" spans="1:24" x14ac:dyDescent="0.3">
      <c r="A31" t="s">
        <v>110</v>
      </c>
      <c r="B31" s="5">
        <v>0</v>
      </c>
      <c r="C31" s="5">
        <v>0</v>
      </c>
      <c r="D31" s="5">
        <v>1</v>
      </c>
      <c r="E31" s="5">
        <v>1</v>
      </c>
      <c r="F31" s="5">
        <v>0</v>
      </c>
      <c r="G31" s="5">
        <v>1</v>
      </c>
      <c r="H31" s="5">
        <v>1</v>
      </c>
      <c r="I31" s="5">
        <v>3</v>
      </c>
      <c r="J31" s="5">
        <v>3</v>
      </c>
      <c r="K31" s="5">
        <v>1</v>
      </c>
      <c r="L31" s="5">
        <v>2</v>
      </c>
      <c r="M31" s="5">
        <v>2</v>
      </c>
      <c r="N31" s="5">
        <v>0</v>
      </c>
      <c r="O31" s="5">
        <v>2</v>
      </c>
      <c r="P31" s="5">
        <v>1</v>
      </c>
      <c r="Q31" s="5">
        <v>1</v>
      </c>
      <c r="R31" s="5">
        <v>0</v>
      </c>
      <c r="S31" s="5">
        <v>0</v>
      </c>
      <c r="T31" s="5">
        <v>0</v>
      </c>
      <c r="U31" s="5">
        <v>0</v>
      </c>
      <c r="V31" s="5">
        <v>3</v>
      </c>
      <c r="W31" s="5">
        <v>0</v>
      </c>
      <c r="X31" s="5">
        <v>3</v>
      </c>
    </row>
    <row r="32" spans="1:24" x14ac:dyDescent="0.3">
      <c r="A32" t="s">
        <v>111</v>
      </c>
      <c r="B32" s="5">
        <v>0</v>
      </c>
      <c r="C32" s="5">
        <v>1</v>
      </c>
      <c r="D32" s="5">
        <v>2</v>
      </c>
      <c r="E32" s="5">
        <v>0</v>
      </c>
      <c r="F32" s="5">
        <v>0</v>
      </c>
      <c r="G32" s="5">
        <v>1</v>
      </c>
      <c r="H32" s="5">
        <v>5</v>
      </c>
      <c r="I32" s="5">
        <v>2</v>
      </c>
      <c r="J32" s="5">
        <v>1</v>
      </c>
      <c r="K32" s="5">
        <v>2</v>
      </c>
      <c r="L32" s="5">
        <v>2</v>
      </c>
      <c r="M32" s="5">
        <v>4</v>
      </c>
      <c r="N32" s="5">
        <v>0</v>
      </c>
      <c r="O32" s="5">
        <v>1</v>
      </c>
      <c r="P32" s="5">
        <v>0</v>
      </c>
      <c r="Q32" s="5">
        <v>2</v>
      </c>
      <c r="R32" s="5">
        <v>5</v>
      </c>
      <c r="S32" s="5">
        <v>1</v>
      </c>
      <c r="T32" s="5">
        <v>4</v>
      </c>
      <c r="U32" s="5">
        <v>5</v>
      </c>
      <c r="V32" s="5">
        <v>0</v>
      </c>
      <c r="W32" s="5">
        <v>1</v>
      </c>
      <c r="X32" s="5">
        <v>0</v>
      </c>
    </row>
    <row r="33" spans="1:24" x14ac:dyDescent="0.3">
      <c r="A33" t="s">
        <v>112</v>
      </c>
      <c r="B33" s="5">
        <v>0</v>
      </c>
      <c r="C33" s="5">
        <v>0</v>
      </c>
      <c r="D33" s="5">
        <v>2</v>
      </c>
      <c r="E33" s="5">
        <v>0</v>
      </c>
      <c r="F33" s="5">
        <v>0</v>
      </c>
      <c r="G33" s="5">
        <v>0</v>
      </c>
      <c r="H33" s="5">
        <v>0</v>
      </c>
      <c r="I33" s="5">
        <v>2</v>
      </c>
      <c r="J33" s="5">
        <v>0</v>
      </c>
      <c r="K33" s="5">
        <v>0</v>
      </c>
      <c r="L33" s="5">
        <v>0</v>
      </c>
      <c r="M33" s="5">
        <v>3</v>
      </c>
      <c r="N33" s="5">
        <v>0</v>
      </c>
      <c r="O33" s="5">
        <v>2</v>
      </c>
      <c r="P33" s="5">
        <v>1</v>
      </c>
      <c r="Q33" s="5">
        <v>1</v>
      </c>
      <c r="R33" s="5">
        <v>1</v>
      </c>
      <c r="S33" s="5">
        <v>1</v>
      </c>
      <c r="T33" s="5">
        <v>0</v>
      </c>
      <c r="U33" s="5">
        <v>0</v>
      </c>
      <c r="V33" s="5">
        <v>2</v>
      </c>
      <c r="W33" s="5">
        <v>0</v>
      </c>
      <c r="X33" s="5">
        <v>1</v>
      </c>
    </row>
    <row r="34" spans="1:24" x14ac:dyDescent="0.3">
      <c r="A34" t="s">
        <v>113</v>
      </c>
      <c r="B34" s="5">
        <v>2</v>
      </c>
      <c r="C34" s="5">
        <v>1</v>
      </c>
      <c r="D34" s="5">
        <v>3</v>
      </c>
      <c r="E34" s="5">
        <v>2</v>
      </c>
      <c r="F34" s="5">
        <v>1</v>
      </c>
      <c r="G34" s="5">
        <v>4</v>
      </c>
      <c r="H34" s="5">
        <v>2</v>
      </c>
      <c r="I34" s="5">
        <v>2</v>
      </c>
      <c r="J34" s="5">
        <v>1</v>
      </c>
      <c r="K34" s="5">
        <v>8</v>
      </c>
      <c r="L34" s="5">
        <v>0</v>
      </c>
      <c r="M34" s="5">
        <v>1</v>
      </c>
      <c r="N34" s="5">
        <v>0</v>
      </c>
      <c r="O34" s="5">
        <v>1</v>
      </c>
      <c r="P34" s="5">
        <v>1</v>
      </c>
      <c r="Q34" s="5">
        <v>1</v>
      </c>
      <c r="R34" s="5">
        <v>1</v>
      </c>
      <c r="S34" s="5">
        <v>0</v>
      </c>
      <c r="T34" s="5">
        <v>2</v>
      </c>
      <c r="U34" s="5">
        <v>1</v>
      </c>
      <c r="V34" s="5">
        <v>2</v>
      </c>
      <c r="W34" s="5">
        <v>1</v>
      </c>
      <c r="X34" s="5">
        <v>0</v>
      </c>
    </row>
    <row r="35" spans="1:24" x14ac:dyDescent="0.3">
      <c r="A35" t="s">
        <v>114</v>
      </c>
      <c r="B35" s="5">
        <v>0</v>
      </c>
      <c r="C35" s="5">
        <v>1</v>
      </c>
      <c r="D35" s="5">
        <v>0</v>
      </c>
      <c r="E35" s="5">
        <v>1</v>
      </c>
      <c r="F35" s="5">
        <v>0</v>
      </c>
      <c r="G35" s="5">
        <v>3</v>
      </c>
      <c r="H35" s="5">
        <v>4</v>
      </c>
      <c r="I35" s="5">
        <v>4</v>
      </c>
      <c r="J35" s="5">
        <v>0</v>
      </c>
      <c r="K35" s="5">
        <v>3</v>
      </c>
      <c r="L35" s="5">
        <v>1</v>
      </c>
      <c r="M35" s="5">
        <v>2</v>
      </c>
      <c r="N35" s="5">
        <v>3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1</v>
      </c>
      <c r="W35" s="5">
        <v>1</v>
      </c>
      <c r="X35" s="5">
        <v>0</v>
      </c>
    </row>
    <row r="36" spans="1:24" x14ac:dyDescent="0.3">
      <c r="A36" t="s">
        <v>115</v>
      </c>
      <c r="B36" s="5">
        <v>0</v>
      </c>
      <c r="C36" s="5">
        <v>0</v>
      </c>
      <c r="D36" s="5">
        <v>1</v>
      </c>
      <c r="E36" s="5">
        <v>0</v>
      </c>
      <c r="F36" s="5">
        <v>0</v>
      </c>
      <c r="G36" s="5">
        <v>4</v>
      </c>
      <c r="H36" s="5">
        <v>0</v>
      </c>
      <c r="I36" s="5">
        <v>1</v>
      </c>
      <c r="J36" s="5">
        <v>2</v>
      </c>
      <c r="K36" s="5">
        <v>0</v>
      </c>
      <c r="L36" s="5">
        <v>1</v>
      </c>
      <c r="M36" s="5">
        <v>3</v>
      </c>
      <c r="N36" s="5">
        <v>2</v>
      </c>
      <c r="O36" s="5">
        <v>0</v>
      </c>
      <c r="P36" s="5">
        <v>3</v>
      </c>
      <c r="Q36" s="5">
        <v>2</v>
      </c>
      <c r="R36" s="5">
        <v>2</v>
      </c>
      <c r="S36" s="5">
        <v>2</v>
      </c>
      <c r="T36" s="5">
        <v>4</v>
      </c>
      <c r="U36" s="5">
        <v>4</v>
      </c>
      <c r="V36" s="5">
        <v>2</v>
      </c>
      <c r="W36" s="5">
        <v>2</v>
      </c>
      <c r="X36" s="5">
        <v>0</v>
      </c>
    </row>
    <row r="37" spans="1:24" x14ac:dyDescent="0.3">
      <c r="A37" t="s">
        <v>116</v>
      </c>
      <c r="B37" s="5">
        <v>1</v>
      </c>
      <c r="C37" s="5">
        <v>2</v>
      </c>
      <c r="D37" s="5">
        <v>3</v>
      </c>
      <c r="E37" s="5">
        <v>1</v>
      </c>
      <c r="F37" s="5">
        <v>4</v>
      </c>
      <c r="G37" s="5">
        <v>3</v>
      </c>
      <c r="H37" s="5">
        <v>4</v>
      </c>
      <c r="I37" s="5">
        <v>4</v>
      </c>
      <c r="J37" s="5">
        <v>1</v>
      </c>
      <c r="K37" s="5">
        <v>1</v>
      </c>
      <c r="L37" s="5">
        <v>1</v>
      </c>
      <c r="M37" s="5">
        <v>0</v>
      </c>
      <c r="N37" s="5">
        <v>1</v>
      </c>
      <c r="O37" s="5">
        <v>1</v>
      </c>
      <c r="P37" s="5">
        <v>1</v>
      </c>
      <c r="Q37" s="5">
        <v>2</v>
      </c>
      <c r="R37" s="5">
        <v>3</v>
      </c>
      <c r="S37" s="5">
        <v>0</v>
      </c>
      <c r="T37" s="5">
        <v>1</v>
      </c>
      <c r="U37" s="5">
        <v>1</v>
      </c>
      <c r="V37" s="5">
        <v>0</v>
      </c>
      <c r="W37" s="5">
        <v>0</v>
      </c>
      <c r="X37" s="5">
        <v>0</v>
      </c>
    </row>
    <row r="38" spans="1:24" x14ac:dyDescent="0.3">
      <c r="A38" t="s">
        <v>117</v>
      </c>
      <c r="B38" s="5">
        <v>0</v>
      </c>
      <c r="C38" s="5">
        <v>4</v>
      </c>
      <c r="D38" s="5">
        <v>1</v>
      </c>
      <c r="E38" s="5">
        <v>0</v>
      </c>
      <c r="F38" s="5">
        <v>0</v>
      </c>
      <c r="G38" s="5">
        <v>1</v>
      </c>
      <c r="H38" s="5">
        <v>0</v>
      </c>
      <c r="I38" s="5">
        <v>1</v>
      </c>
      <c r="J38" s="5">
        <v>0</v>
      </c>
      <c r="K38" s="5">
        <v>1</v>
      </c>
      <c r="L38" s="5">
        <v>1</v>
      </c>
      <c r="M38" s="5">
        <v>5</v>
      </c>
      <c r="N38" s="5">
        <v>1</v>
      </c>
      <c r="O38" s="5">
        <v>3</v>
      </c>
      <c r="P38" s="5">
        <v>3</v>
      </c>
      <c r="Q38" s="5">
        <v>3</v>
      </c>
      <c r="R38" s="5">
        <v>1</v>
      </c>
      <c r="S38" s="5">
        <v>2</v>
      </c>
      <c r="T38" s="5">
        <v>0</v>
      </c>
      <c r="U38" s="5">
        <v>0</v>
      </c>
      <c r="V38" s="5">
        <v>1</v>
      </c>
      <c r="W38" s="5">
        <v>1</v>
      </c>
      <c r="X38" s="5">
        <v>0</v>
      </c>
    </row>
    <row r="39" spans="1:24" x14ac:dyDescent="0.3">
      <c r="A39" t="s">
        <v>118</v>
      </c>
      <c r="B39" s="5">
        <v>1</v>
      </c>
      <c r="C39" s="5">
        <v>0</v>
      </c>
      <c r="D39" s="5">
        <v>2</v>
      </c>
      <c r="E39" s="5">
        <v>2</v>
      </c>
      <c r="F39" s="5">
        <v>1</v>
      </c>
      <c r="G39" s="5">
        <v>1</v>
      </c>
      <c r="H39" s="5">
        <v>0</v>
      </c>
      <c r="I39" s="5">
        <v>5</v>
      </c>
      <c r="J39" s="5">
        <v>3</v>
      </c>
      <c r="K39" s="5">
        <v>0</v>
      </c>
      <c r="L39" s="5">
        <v>3</v>
      </c>
      <c r="M39" s="5">
        <v>4</v>
      </c>
      <c r="N39" s="5">
        <v>0</v>
      </c>
      <c r="O39" s="5">
        <v>3</v>
      </c>
      <c r="P39" s="5">
        <v>2</v>
      </c>
      <c r="Q39" s="5">
        <v>2</v>
      </c>
      <c r="R39" s="5">
        <v>2</v>
      </c>
      <c r="S39" s="5">
        <v>1</v>
      </c>
      <c r="T39" s="5">
        <v>2</v>
      </c>
      <c r="U39" s="5">
        <v>2</v>
      </c>
      <c r="V39" s="5">
        <v>2</v>
      </c>
      <c r="W39" s="5">
        <v>1</v>
      </c>
      <c r="X39" s="5">
        <v>1</v>
      </c>
    </row>
    <row r="40" spans="1:24" x14ac:dyDescent="0.3">
      <c r="A40" t="s">
        <v>119</v>
      </c>
      <c r="B40" s="5">
        <v>7</v>
      </c>
      <c r="C40" s="5">
        <v>2</v>
      </c>
      <c r="D40" s="5">
        <v>10</v>
      </c>
      <c r="E40" s="5">
        <v>9</v>
      </c>
      <c r="F40" s="5">
        <v>11</v>
      </c>
      <c r="G40" s="5">
        <v>2</v>
      </c>
      <c r="H40" s="5">
        <v>1</v>
      </c>
      <c r="I40" s="5">
        <v>0</v>
      </c>
      <c r="J40" s="5">
        <v>1</v>
      </c>
      <c r="K40" s="5">
        <v>1</v>
      </c>
      <c r="L40" s="5">
        <v>0</v>
      </c>
      <c r="M40" s="5">
        <v>0</v>
      </c>
      <c r="N40" s="5">
        <v>2</v>
      </c>
      <c r="O40" s="5">
        <v>3</v>
      </c>
      <c r="P40" s="5">
        <v>2</v>
      </c>
      <c r="Q40" s="5">
        <v>2</v>
      </c>
      <c r="R40" s="5">
        <v>2</v>
      </c>
      <c r="S40" s="5">
        <v>2</v>
      </c>
      <c r="T40" s="5">
        <v>4</v>
      </c>
      <c r="U40" s="5">
        <v>5</v>
      </c>
      <c r="V40" s="5">
        <v>2</v>
      </c>
      <c r="W40" s="5">
        <v>1</v>
      </c>
      <c r="X40" s="5">
        <v>0</v>
      </c>
    </row>
    <row r="41" spans="1:24" x14ac:dyDescent="0.3">
      <c r="A41" t="s">
        <v>120</v>
      </c>
      <c r="B41" s="5">
        <v>0</v>
      </c>
      <c r="C41" s="5">
        <v>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2</v>
      </c>
      <c r="K41" s="5">
        <v>0</v>
      </c>
      <c r="L41" s="5">
        <v>4</v>
      </c>
      <c r="M41" s="5">
        <v>2</v>
      </c>
      <c r="N41" s="5">
        <v>4</v>
      </c>
      <c r="O41" s="5">
        <v>2</v>
      </c>
      <c r="P41" s="5">
        <v>4</v>
      </c>
      <c r="Q41" s="5">
        <v>2</v>
      </c>
      <c r="R41" s="5">
        <v>4</v>
      </c>
      <c r="S41" s="5">
        <v>0</v>
      </c>
      <c r="T41" s="5">
        <v>0</v>
      </c>
      <c r="U41" s="5">
        <v>3</v>
      </c>
      <c r="V41" s="5">
        <v>5</v>
      </c>
      <c r="W41" s="5">
        <v>0</v>
      </c>
      <c r="X41" s="5">
        <v>1</v>
      </c>
    </row>
    <row r="42" spans="1:24" x14ac:dyDescent="0.3">
      <c r="A42" t="s">
        <v>121</v>
      </c>
      <c r="B42" s="5">
        <v>0</v>
      </c>
      <c r="C42" s="5">
        <v>0</v>
      </c>
      <c r="D42" s="5">
        <v>0</v>
      </c>
      <c r="E42" s="5">
        <v>1</v>
      </c>
      <c r="F42" s="5">
        <v>0</v>
      </c>
      <c r="G42" s="5">
        <v>1</v>
      </c>
      <c r="H42" s="5">
        <v>1</v>
      </c>
      <c r="I42" s="5">
        <v>0</v>
      </c>
      <c r="J42" s="5">
        <v>0</v>
      </c>
      <c r="K42" s="5">
        <v>0</v>
      </c>
      <c r="L42" s="5">
        <v>1</v>
      </c>
      <c r="M42" s="5">
        <v>1</v>
      </c>
      <c r="N42" s="5">
        <v>0</v>
      </c>
      <c r="O42" s="5">
        <v>1</v>
      </c>
      <c r="P42" s="5">
        <v>4</v>
      </c>
      <c r="Q42" s="5">
        <v>2</v>
      </c>
      <c r="R42" s="5">
        <v>3</v>
      </c>
      <c r="S42" s="5">
        <v>1</v>
      </c>
      <c r="T42" s="5">
        <v>4</v>
      </c>
      <c r="U42" s="5">
        <v>4</v>
      </c>
      <c r="V42" s="5">
        <v>3</v>
      </c>
      <c r="W42" s="5">
        <v>2</v>
      </c>
      <c r="X42" s="5">
        <v>9</v>
      </c>
    </row>
    <row r="43" spans="1:24" x14ac:dyDescent="0.3">
      <c r="A43" t="s">
        <v>122</v>
      </c>
      <c r="B43" s="5">
        <v>0</v>
      </c>
      <c r="C43" s="5">
        <v>0</v>
      </c>
      <c r="D43" s="5">
        <v>1</v>
      </c>
      <c r="E43" s="5">
        <v>0</v>
      </c>
      <c r="F43" s="5">
        <v>0</v>
      </c>
      <c r="G43" s="5">
        <v>2</v>
      </c>
      <c r="H43" s="5">
        <v>1</v>
      </c>
      <c r="I43" s="5">
        <v>2</v>
      </c>
      <c r="J43" s="5">
        <v>0</v>
      </c>
      <c r="K43" s="5" t="s">
        <v>75</v>
      </c>
      <c r="L43" s="5">
        <v>1</v>
      </c>
      <c r="M43" s="5">
        <v>1</v>
      </c>
      <c r="N43" s="5">
        <v>2</v>
      </c>
      <c r="O43" s="5">
        <v>1</v>
      </c>
      <c r="P43" s="5">
        <v>2</v>
      </c>
      <c r="Q43" s="5">
        <v>2</v>
      </c>
      <c r="R43" s="5">
        <v>2</v>
      </c>
      <c r="S43" s="5">
        <v>1</v>
      </c>
      <c r="T43" s="5">
        <v>1</v>
      </c>
      <c r="U43" s="5">
        <v>2</v>
      </c>
      <c r="V43" s="5">
        <v>0</v>
      </c>
      <c r="W43" s="5">
        <v>0</v>
      </c>
      <c r="X43" s="5">
        <v>5</v>
      </c>
    </row>
    <row r="44" spans="1:24" x14ac:dyDescent="0.3">
      <c r="A44" t="s">
        <v>123</v>
      </c>
      <c r="B44" s="5">
        <v>0</v>
      </c>
      <c r="C44" s="5">
        <v>0</v>
      </c>
      <c r="D44" s="5">
        <v>2</v>
      </c>
      <c r="E44" s="5">
        <v>0</v>
      </c>
      <c r="F44" s="5">
        <v>2</v>
      </c>
      <c r="G44" s="5">
        <v>4</v>
      </c>
      <c r="H44" s="5">
        <v>0</v>
      </c>
      <c r="I44" s="5">
        <v>1</v>
      </c>
      <c r="J44" s="5">
        <v>2</v>
      </c>
      <c r="K44" s="5">
        <v>0</v>
      </c>
      <c r="L44" s="5">
        <v>2</v>
      </c>
      <c r="M44" s="5">
        <v>2</v>
      </c>
      <c r="N44" s="5">
        <v>2</v>
      </c>
      <c r="O44" s="5">
        <v>4</v>
      </c>
      <c r="P44" s="5">
        <v>4</v>
      </c>
      <c r="Q44" s="5">
        <v>1</v>
      </c>
      <c r="R44" s="5">
        <v>5</v>
      </c>
      <c r="S44" s="5">
        <v>2</v>
      </c>
      <c r="T44" s="5">
        <v>5</v>
      </c>
      <c r="U44" s="5">
        <v>5</v>
      </c>
      <c r="V44" s="5">
        <v>4</v>
      </c>
      <c r="W44" s="5">
        <v>2</v>
      </c>
      <c r="X44" s="5">
        <v>12</v>
      </c>
    </row>
    <row r="45" spans="1:24" x14ac:dyDescent="0.3">
      <c r="A45" t="s">
        <v>124</v>
      </c>
      <c r="B45" s="5">
        <v>0</v>
      </c>
      <c r="C45" s="5">
        <v>0</v>
      </c>
      <c r="D45" s="5">
        <v>4</v>
      </c>
      <c r="E45" s="5">
        <v>1</v>
      </c>
      <c r="F45" s="5">
        <v>2</v>
      </c>
      <c r="G45" s="5">
        <v>3</v>
      </c>
      <c r="H45" s="5">
        <v>1</v>
      </c>
      <c r="I45" s="5">
        <v>1</v>
      </c>
      <c r="J45" s="5">
        <v>2</v>
      </c>
      <c r="K45" s="5">
        <v>1</v>
      </c>
      <c r="L45" s="5">
        <v>1</v>
      </c>
      <c r="M45" s="5">
        <v>0</v>
      </c>
      <c r="N45" s="5">
        <v>1</v>
      </c>
      <c r="O45" s="5">
        <v>0</v>
      </c>
      <c r="P45" s="5">
        <v>1</v>
      </c>
      <c r="Q45" s="5">
        <v>0</v>
      </c>
      <c r="R45" s="5">
        <v>1</v>
      </c>
      <c r="S45" s="5">
        <v>0</v>
      </c>
      <c r="T45" s="5">
        <v>0</v>
      </c>
      <c r="U45" s="5">
        <v>0</v>
      </c>
      <c r="V45" s="5">
        <v>1</v>
      </c>
      <c r="W45" s="5">
        <v>0</v>
      </c>
      <c r="X45" s="5">
        <v>4</v>
      </c>
    </row>
    <row r="46" spans="1:24" x14ac:dyDescent="0.3">
      <c r="A46" t="s">
        <v>125</v>
      </c>
      <c r="B46" s="5">
        <v>0</v>
      </c>
      <c r="C46" s="5">
        <v>0</v>
      </c>
      <c r="D46" s="5">
        <v>3</v>
      </c>
      <c r="E46" s="5">
        <v>2</v>
      </c>
      <c r="F46" s="5">
        <v>2</v>
      </c>
      <c r="G46" s="5">
        <v>2</v>
      </c>
      <c r="H46" s="5">
        <v>1</v>
      </c>
      <c r="I46" s="5">
        <v>0</v>
      </c>
      <c r="J46" s="5">
        <v>3</v>
      </c>
      <c r="K46" s="5">
        <v>0</v>
      </c>
      <c r="L46" s="5">
        <v>1</v>
      </c>
      <c r="M46" s="5">
        <v>2</v>
      </c>
      <c r="N46" s="5">
        <v>2</v>
      </c>
      <c r="O46" s="5">
        <v>4</v>
      </c>
      <c r="P46" s="5">
        <v>4</v>
      </c>
      <c r="Q46" s="5">
        <v>2</v>
      </c>
      <c r="R46" s="5">
        <v>1</v>
      </c>
      <c r="S46" s="5">
        <v>3</v>
      </c>
      <c r="T46" s="5">
        <v>4</v>
      </c>
      <c r="U46" s="5">
        <v>3</v>
      </c>
      <c r="V46" s="5">
        <v>1</v>
      </c>
      <c r="W46" s="5">
        <v>2</v>
      </c>
      <c r="X46" s="5">
        <v>6</v>
      </c>
    </row>
    <row r="47" spans="1:24" x14ac:dyDescent="0.3">
      <c r="A47" t="s">
        <v>126</v>
      </c>
      <c r="B47" s="5">
        <v>1</v>
      </c>
      <c r="C47" s="5">
        <v>0</v>
      </c>
      <c r="D47" s="5">
        <v>1</v>
      </c>
      <c r="E47" s="5">
        <v>1</v>
      </c>
      <c r="F47" s="5">
        <v>1</v>
      </c>
      <c r="G47" s="5">
        <v>0</v>
      </c>
      <c r="H47" s="5">
        <v>0</v>
      </c>
      <c r="I47" s="5">
        <v>1</v>
      </c>
      <c r="J47" s="5">
        <v>1</v>
      </c>
      <c r="K47" s="5">
        <v>0</v>
      </c>
      <c r="L47" s="5">
        <v>1</v>
      </c>
      <c r="M47" s="5">
        <v>1</v>
      </c>
      <c r="N47" s="5">
        <v>1</v>
      </c>
      <c r="O47" s="5">
        <v>1</v>
      </c>
      <c r="P47" s="5">
        <v>2</v>
      </c>
      <c r="Q47" s="5">
        <v>2</v>
      </c>
      <c r="R47" s="5">
        <v>3</v>
      </c>
      <c r="S47" s="5">
        <v>1</v>
      </c>
      <c r="T47" s="5">
        <v>4</v>
      </c>
      <c r="U47" s="5">
        <v>3</v>
      </c>
      <c r="V47" s="5">
        <v>3</v>
      </c>
      <c r="W47" s="5">
        <v>4</v>
      </c>
      <c r="X47" s="5">
        <v>0</v>
      </c>
    </row>
    <row r="48" spans="1:24" x14ac:dyDescent="0.3">
      <c r="A48" t="s">
        <v>127</v>
      </c>
      <c r="B48" s="5">
        <v>0</v>
      </c>
      <c r="C48" s="5">
        <v>0</v>
      </c>
      <c r="D48" s="5">
        <v>1</v>
      </c>
      <c r="E48" s="5">
        <v>0</v>
      </c>
      <c r="F48" s="5">
        <v>1</v>
      </c>
      <c r="G48" s="5">
        <v>2</v>
      </c>
      <c r="H48" s="5">
        <v>0</v>
      </c>
      <c r="I48" s="5">
        <v>0</v>
      </c>
      <c r="J48" s="5">
        <v>0</v>
      </c>
      <c r="K48" s="5">
        <v>0</v>
      </c>
      <c r="L48" s="5">
        <v>2</v>
      </c>
      <c r="M48" s="5">
        <v>1</v>
      </c>
      <c r="N48" s="5">
        <v>0</v>
      </c>
      <c r="O48" s="5">
        <v>1</v>
      </c>
      <c r="P48" s="5">
        <v>1</v>
      </c>
      <c r="Q48" s="5">
        <v>2</v>
      </c>
      <c r="R48" s="5" t="s">
        <v>75</v>
      </c>
      <c r="S48" s="5">
        <v>1</v>
      </c>
      <c r="T48" s="5">
        <v>4</v>
      </c>
      <c r="U48" s="5">
        <v>4</v>
      </c>
      <c r="V48" s="5">
        <v>1</v>
      </c>
      <c r="W48" s="5">
        <v>1</v>
      </c>
      <c r="X48" s="5">
        <v>7</v>
      </c>
    </row>
    <row r="49" spans="1:24" x14ac:dyDescent="0.3">
      <c r="A49" t="s">
        <v>128</v>
      </c>
      <c r="B49" s="5">
        <v>0</v>
      </c>
      <c r="C49" s="5">
        <v>1</v>
      </c>
      <c r="D49" s="5">
        <v>1</v>
      </c>
      <c r="E49" s="5">
        <v>1</v>
      </c>
      <c r="F49" s="5">
        <v>2</v>
      </c>
      <c r="G49" s="5">
        <v>1</v>
      </c>
      <c r="H49" s="5">
        <v>1</v>
      </c>
      <c r="I49" s="5">
        <v>2</v>
      </c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>
        <v>2</v>
      </c>
      <c r="P49" s="5">
        <v>1</v>
      </c>
      <c r="Q49" s="5">
        <v>1</v>
      </c>
      <c r="R49" s="5" t="s">
        <v>75</v>
      </c>
      <c r="S49" s="5">
        <v>0</v>
      </c>
      <c r="T49" s="5">
        <v>1</v>
      </c>
      <c r="U49" s="5">
        <v>0</v>
      </c>
      <c r="V49" s="5" t="s">
        <v>75</v>
      </c>
      <c r="W49" s="5">
        <v>0</v>
      </c>
      <c r="X49" s="5">
        <v>2</v>
      </c>
    </row>
    <row r="50" spans="1:24" x14ac:dyDescent="0.3">
      <c r="A50" t="s">
        <v>129</v>
      </c>
      <c r="B50" s="5">
        <v>0</v>
      </c>
      <c r="C50" s="5">
        <v>0</v>
      </c>
      <c r="D50" s="5">
        <v>4</v>
      </c>
      <c r="E50" s="5">
        <v>0</v>
      </c>
      <c r="F50" s="5">
        <v>0</v>
      </c>
      <c r="G50" s="5">
        <v>1</v>
      </c>
      <c r="H50" s="5">
        <v>0</v>
      </c>
      <c r="I50" s="5">
        <v>3</v>
      </c>
      <c r="J50" s="5">
        <v>2</v>
      </c>
      <c r="K50" s="5">
        <v>1</v>
      </c>
      <c r="L50" s="5">
        <v>4</v>
      </c>
      <c r="M50" s="5">
        <v>1</v>
      </c>
      <c r="N50" s="5">
        <v>0</v>
      </c>
      <c r="O50" s="5">
        <v>3</v>
      </c>
      <c r="P50" s="5">
        <v>5</v>
      </c>
      <c r="Q50" s="5">
        <v>5</v>
      </c>
      <c r="R50" s="5">
        <v>5</v>
      </c>
      <c r="S50" s="5">
        <v>2</v>
      </c>
      <c r="T50" s="5">
        <v>5</v>
      </c>
      <c r="U50" s="5">
        <v>4</v>
      </c>
      <c r="V50" s="5">
        <v>4</v>
      </c>
      <c r="W50" s="5">
        <v>3</v>
      </c>
      <c r="X50" s="5">
        <v>1</v>
      </c>
    </row>
    <row r="51" spans="1:24" x14ac:dyDescent="0.3">
      <c r="A51" t="s">
        <v>130</v>
      </c>
      <c r="B51" s="5">
        <v>0</v>
      </c>
      <c r="C51" s="5">
        <v>0</v>
      </c>
      <c r="D51" s="5">
        <v>2</v>
      </c>
      <c r="E51" s="5">
        <v>0</v>
      </c>
      <c r="F51" s="5">
        <v>0</v>
      </c>
      <c r="G51" s="5">
        <v>1</v>
      </c>
      <c r="H51" s="5">
        <v>1</v>
      </c>
      <c r="I51" s="5">
        <v>1</v>
      </c>
      <c r="J51" s="5">
        <v>4</v>
      </c>
      <c r="K51" s="5">
        <v>0</v>
      </c>
      <c r="L51" s="5">
        <v>5</v>
      </c>
      <c r="M51" s="5">
        <v>6</v>
      </c>
      <c r="N51" s="5">
        <v>2</v>
      </c>
      <c r="O51" s="5">
        <v>5</v>
      </c>
      <c r="P51" s="5">
        <v>10</v>
      </c>
      <c r="Q51" s="5">
        <v>4</v>
      </c>
      <c r="R51" s="5">
        <v>4</v>
      </c>
      <c r="S51" s="5">
        <v>4</v>
      </c>
      <c r="T51" s="5">
        <v>3</v>
      </c>
      <c r="U51" s="5">
        <v>6</v>
      </c>
      <c r="V51" s="5" t="s">
        <v>75</v>
      </c>
      <c r="W51" s="5">
        <v>3</v>
      </c>
      <c r="X51" s="5">
        <v>3</v>
      </c>
    </row>
    <row r="52" spans="1:24" x14ac:dyDescent="0.3">
      <c r="A52" t="s">
        <v>131</v>
      </c>
      <c r="B52" s="5">
        <v>1</v>
      </c>
      <c r="C52" s="5">
        <v>3</v>
      </c>
      <c r="D52" s="5">
        <v>7</v>
      </c>
      <c r="E52" s="5">
        <v>1</v>
      </c>
      <c r="F52" s="5">
        <v>0</v>
      </c>
      <c r="G52" s="5">
        <v>1</v>
      </c>
      <c r="H52" s="5">
        <v>2</v>
      </c>
      <c r="I52" s="5">
        <v>1</v>
      </c>
      <c r="J52" s="5">
        <v>2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 t="s">
        <v>75</v>
      </c>
      <c r="S52" s="5">
        <v>1</v>
      </c>
      <c r="T52" s="5">
        <v>2</v>
      </c>
      <c r="U52" s="5">
        <v>2</v>
      </c>
      <c r="V52" s="5" t="s">
        <v>75</v>
      </c>
      <c r="W52" s="5">
        <v>0</v>
      </c>
      <c r="X52" s="5">
        <v>0</v>
      </c>
    </row>
    <row r="53" spans="1:24" x14ac:dyDescent="0.3">
      <c r="A53" t="s">
        <v>132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1</v>
      </c>
      <c r="P53" s="5">
        <v>2</v>
      </c>
      <c r="Q53" s="5">
        <v>2</v>
      </c>
      <c r="R53" s="5">
        <v>4</v>
      </c>
      <c r="S53" s="5">
        <v>2</v>
      </c>
      <c r="T53" s="5">
        <v>3</v>
      </c>
      <c r="U53" s="5">
        <v>3</v>
      </c>
      <c r="V53" s="5" t="s">
        <v>75</v>
      </c>
      <c r="W53" s="5">
        <v>1</v>
      </c>
      <c r="X53" s="5">
        <v>0</v>
      </c>
    </row>
    <row r="54" spans="1:24" x14ac:dyDescent="0.3">
      <c r="A54" t="s">
        <v>133</v>
      </c>
      <c r="B54" s="5">
        <v>1</v>
      </c>
      <c r="C54" s="5">
        <v>0</v>
      </c>
      <c r="D54" s="5">
        <v>2</v>
      </c>
      <c r="E54" s="5">
        <v>0</v>
      </c>
      <c r="F54" s="5">
        <v>4</v>
      </c>
      <c r="G54" s="5">
        <v>3</v>
      </c>
      <c r="H54" s="5">
        <v>2</v>
      </c>
      <c r="I54" s="5">
        <v>5</v>
      </c>
      <c r="J54" s="5">
        <v>6</v>
      </c>
      <c r="K54" s="5">
        <v>2</v>
      </c>
      <c r="L54" s="5">
        <v>3</v>
      </c>
      <c r="M54" s="5">
        <v>4</v>
      </c>
      <c r="N54" s="5">
        <v>0</v>
      </c>
      <c r="O54" s="5">
        <v>3</v>
      </c>
      <c r="P54" s="5">
        <v>4</v>
      </c>
      <c r="Q54" s="5">
        <v>3</v>
      </c>
      <c r="R54" s="5">
        <v>6</v>
      </c>
      <c r="S54" s="5">
        <v>1</v>
      </c>
      <c r="T54" s="5">
        <v>6</v>
      </c>
      <c r="U54" s="5">
        <v>6</v>
      </c>
      <c r="V54" s="5">
        <v>6</v>
      </c>
      <c r="W54" s="5">
        <v>2</v>
      </c>
      <c r="X54" s="5">
        <v>1</v>
      </c>
    </row>
    <row r="55" spans="1:24" x14ac:dyDescent="0.3">
      <c r="A55" t="s">
        <v>134</v>
      </c>
      <c r="B55" s="5">
        <v>0</v>
      </c>
      <c r="C55" s="5">
        <v>0</v>
      </c>
      <c r="D55" s="5">
        <v>6</v>
      </c>
      <c r="E55" s="5">
        <v>0</v>
      </c>
      <c r="F55" s="5">
        <v>3</v>
      </c>
      <c r="G55" s="5">
        <v>0</v>
      </c>
      <c r="H55" s="5">
        <v>1</v>
      </c>
      <c r="I55" s="5">
        <v>2</v>
      </c>
      <c r="J55" s="5">
        <v>2</v>
      </c>
      <c r="K55" s="5">
        <v>1</v>
      </c>
      <c r="L55" s="5">
        <v>1</v>
      </c>
      <c r="M55" s="5">
        <v>2</v>
      </c>
      <c r="N55" s="5">
        <v>0</v>
      </c>
      <c r="O55" s="5">
        <v>4</v>
      </c>
      <c r="P55" s="5">
        <v>5</v>
      </c>
      <c r="Q55" s="5">
        <v>4</v>
      </c>
      <c r="R55" s="5">
        <v>3</v>
      </c>
      <c r="S55" s="5">
        <v>2</v>
      </c>
      <c r="T55" s="5">
        <v>4</v>
      </c>
      <c r="U55" s="5">
        <v>4</v>
      </c>
      <c r="V55" s="5">
        <v>5</v>
      </c>
      <c r="W55" s="5">
        <v>2</v>
      </c>
      <c r="X55" s="5">
        <v>0</v>
      </c>
    </row>
    <row r="56" spans="1:24" x14ac:dyDescent="0.3">
      <c r="A56" t="s">
        <v>135</v>
      </c>
      <c r="B56" s="5">
        <v>0</v>
      </c>
      <c r="C56" s="5">
        <v>0</v>
      </c>
      <c r="D56" s="5">
        <v>3</v>
      </c>
      <c r="E56" s="5">
        <v>0</v>
      </c>
      <c r="F56" s="5">
        <v>2</v>
      </c>
      <c r="G56" s="5">
        <v>1</v>
      </c>
      <c r="H56" s="5">
        <v>2</v>
      </c>
      <c r="I56" s="5">
        <v>3</v>
      </c>
      <c r="J56" s="5">
        <v>3</v>
      </c>
      <c r="K56" s="5">
        <v>1</v>
      </c>
      <c r="L56" s="5">
        <v>1</v>
      </c>
      <c r="M56" s="5">
        <v>3</v>
      </c>
      <c r="N56" s="5">
        <v>0</v>
      </c>
      <c r="O56" s="5">
        <v>4</v>
      </c>
      <c r="P56" s="5">
        <v>5</v>
      </c>
      <c r="Q56" s="5">
        <v>5</v>
      </c>
      <c r="R56" s="5">
        <v>2</v>
      </c>
      <c r="S56" s="5">
        <v>3</v>
      </c>
      <c r="T56" s="5">
        <v>3</v>
      </c>
      <c r="U56" s="5">
        <v>2</v>
      </c>
      <c r="V56" s="5">
        <v>4</v>
      </c>
      <c r="W56" s="5">
        <v>1</v>
      </c>
      <c r="X56" s="5">
        <v>0</v>
      </c>
    </row>
    <row r="57" spans="1:24" x14ac:dyDescent="0.3">
      <c r="A57" t="s">
        <v>136</v>
      </c>
      <c r="B57" s="5">
        <v>2</v>
      </c>
      <c r="C57" s="5">
        <v>0</v>
      </c>
      <c r="D57" s="5">
        <v>7</v>
      </c>
      <c r="E57" s="5">
        <v>1</v>
      </c>
      <c r="F57" s="5">
        <v>2</v>
      </c>
      <c r="G57" s="5">
        <v>1</v>
      </c>
      <c r="H57" s="5">
        <v>1</v>
      </c>
      <c r="I57" s="5">
        <v>2</v>
      </c>
      <c r="J57" s="5">
        <v>5</v>
      </c>
      <c r="K57" s="5">
        <v>0</v>
      </c>
      <c r="L57" s="5">
        <v>7</v>
      </c>
      <c r="M57" s="5">
        <v>6</v>
      </c>
      <c r="N57" s="5">
        <v>4</v>
      </c>
      <c r="O57" s="5">
        <v>2</v>
      </c>
      <c r="P57" s="5">
        <v>3</v>
      </c>
      <c r="Q57" s="5">
        <v>4</v>
      </c>
      <c r="R57" s="5">
        <v>4</v>
      </c>
      <c r="S57" s="5">
        <v>1</v>
      </c>
      <c r="T57" s="5">
        <v>4</v>
      </c>
      <c r="U57" s="5">
        <v>4</v>
      </c>
      <c r="V57" s="5">
        <v>3</v>
      </c>
      <c r="W57" s="5">
        <v>3</v>
      </c>
      <c r="X57" s="5">
        <v>0</v>
      </c>
    </row>
    <row r="58" spans="1:24" x14ac:dyDescent="0.3">
      <c r="A58" t="s">
        <v>137</v>
      </c>
      <c r="B58" s="5">
        <v>2</v>
      </c>
      <c r="C58" s="5">
        <v>2</v>
      </c>
      <c r="D58" s="5">
        <v>12</v>
      </c>
      <c r="E58" s="5">
        <v>1</v>
      </c>
      <c r="F58" s="5">
        <v>9</v>
      </c>
      <c r="G58" s="5">
        <v>1</v>
      </c>
      <c r="H58" s="5">
        <v>1</v>
      </c>
      <c r="I58" s="5">
        <v>1</v>
      </c>
      <c r="J58" s="5">
        <v>3</v>
      </c>
      <c r="K58" s="5">
        <v>2</v>
      </c>
      <c r="L58" s="5">
        <v>4</v>
      </c>
      <c r="M58" s="5">
        <v>4</v>
      </c>
      <c r="N58" s="5">
        <v>0</v>
      </c>
      <c r="O58" s="5">
        <v>6</v>
      </c>
      <c r="P58" s="5">
        <v>3</v>
      </c>
      <c r="Q58" s="5">
        <v>4</v>
      </c>
      <c r="R58" s="5">
        <v>6</v>
      </c>
      <c r="S58" s="5">
        <v>4</v>
      </c>
      <c r="T58" s="5">
        <v>3</v>
      </c>
      <c r="U58" s="5">
        <v>4</v>
      </c>
      <c r="V58" s="5">
        <v>2</v>
      </c>
      <c r="W58" s="5">
        <v>2</v>
      </c>
      <c r="X58" s="5">
        <v>0</v>
      </c>
    </row>
    <row r="59" spans="1:24" x14ac:dyDescent="0.3">
      <c r="A59" t="s">
        <v>138</v>
      </c>
      <c r="B59" s="5">
        <v>3</v>
      </c>
      <c r="C59" s="5">
        <v>0</v>
      </c>
      <c r="D59" s="5">
        <v>0</v>
      </c>
      <c r="E59" s="5">
        <v>3</v>
      </c>
      <c r="F59" s="5">
        <v>5</v>
      </c>
      <c r="G59" s="5">
        <v>5</v>
      </c>
      <c r="H59" s="5">
        <v>1</v>
      </c>
      <c r="I59" s="5">
        <v>4</v>
      </c>
      <c r="J59" s="5">
        <v>7</v>
      </c>
      <c r="K59" s="5">
        <v>2</v>
      </c>
      <c r="L59" s="5">
        <v>8</v>
      </c>
      <c r="M59" s="5">
        <v>5</v>
      </c>
      <c r="N59" s="5">
        <v>4</v>
      </c>
      <c r="O59" s="5">
        <v>1</v>
      </c>
      <c r="P59" s="5">
        <v>5</v>
      </c>
      <c r="Q59" s="5">
        <v>5</v>
      </c>
      <c r="R59" s="5">
        <v>3</v>
      </c>
      <c r="S59" s="5">
        <v>3</v>
      </c>
      <c r="T59" s="5">
        <v>3</v>
      </c>
      <c r="U59" s="5">
        <v>3</v>
      </c>
      <c r="V59" s="5">
        <v>2</v>
      </c>
      <c r="W59" s="5">
        <v>2</v>
      </c>
      <c r="X59" s="5">
        <v>5</v>
      </c>
    </row>
    <row r="60" spans="1:24" x14ac:dyDescent="0.3">
      <c r="A60" t="s">
        <v>139</v>
      </c>
      <c r="B60" s="5">
        <v>0</v>
      </c>
      <c r="C60" s="5">
        <v>2</v>
      </c>
      <c r="D60" s="5">
        <v>2</v>
      </c>
      <c r="E60" s="5">
        <v>0</v>
      </c>
      <c r="F60" s="5">
        <v>2</v>
      </c>
      <c r="G60" s="5">
        <v>0</v>
      </c>
      <c r="H60" s="5">
        <v>1</v>
      </c>
      <c r="I60" s="5">
        <v>1</v>
      </c>
      <c r="J60" s="5">
        <v>1</v>
      </c>
      <c r="K60" s="5">
        <v>0</v>
      </c>
      <c r="L60" s="5">
        <v>4</v>
      </c>
      <c r="M60" s="5">
        <v>0</v>
      </c>
      <c r="N60" s="5">
        <v>0</v>
      </c>
      <c r="O60" s="5">
        <v>1</v>
      </c>
      <c r="P60" s="5">
        <v>2</v>
      </c>
      <c r="Q60" s="5">
        <v>2</v>
      </c>
      <c r="R60" s="5">
        <v>0</v>
      </c>
      <c r="S60" s="5">
        <v>2</v>
      </c>
      <c r="T60" s="5">
        <v>1</v>
      </c>
      <c r="U60" s="5">
        <v>2</v>
      </c>
      <c r="V60" s="5">
        <v>2</v>
      </c>
      <c r="W60" s="5">
        <v>0</v>
      </c>
      <c r="X60" s="5">
        <v>3</v>
      </c>
    </row>
    <row r="61" spans="1:24" x14ac:dyDescent="0.3">
      <c r="A61" t="s">
        <v>140</v>
      </c>
      <c r="B61" s="5">
        <v>1</v>
      </c>
      <c r="C61" s="5">
        <v>0</v>
      </c>
      <c r="D61" s="5">
        <v>5</v>
      </c>
      <c r="E61" s="5">
        <v>1</v>
      </c>
      <c r="F61" s="5">
        <v>3</v>
      </c>
      <c r="G61" s="5">
        <v>5</v>
      </c>
      <c r="H61" s="5">
        <v>6</v>
      </c>
      <c r="I61" s="5">
        <v>0</v>
      </c>
      <c r="J61" s="5">
        <v>5</v>
      </c>
      <c r="K61" s="5">
        <v>1</v>
      </c>
      <c r="L61" s="5">
        <v>5</v>
      </c>
      <c r="M61" s="5">
        <v>2</v>
      </c>
      <c r="N61" s="5">
        <v>0</v>
      </c>
      <c r="O61" s="5">
        <v>4</v>
      </c>
      <c r="P61" s="5">
        <v>3</v>
      </c>
      <c r="Q61" s="5">
        <v>4</v>
      </c>
      <c r="R61" s="5">
        <v>4</v>
      </c>
      <c r="S61" s="5">
        <v>1</v>
      </c>
      <c r="T61" s="5">
        <v>3</v>
      </c>
      <c r="U61" s="5">
        <v>4</v>
      </c>
      <c r="V61" s="5">
        <v>4</v>
      </c>
      <c r="W61" s="5">
        <v>1</v>
      </c>
      <c r="X61" s="5">
        <v>2</v>
      </c>
    </row>
    <row r="63" spans="1:24" x14ac:dyDescent="0.3">
      <c r="A63" t="s">
        <v>141</v>
      </c>
      <c r="B63" s="7">
        <f>AVERAGE(B24:B53)</f>
        <v>1.2666666666666666</v>
      </c>
      <c r="C63" s="7">
        <f t="shared" ref="C63:X63" si="0">AVERAGE(C24:C53)</f>
        <v>0.6333333333333333</v>
      </c>
      <c r="D63" s="7">
        <f t="shared" si="0"/>
        <v>2.2000000000000002</v>
      </c>
      <c r="E63" s="7">
        <f t="shared" si="0"/>
        <v>1.4</v>
      </c>
      <c r="F63" s="7">
        <f t="shared" si="0"/>
        <v>1.6333333333333333</v>
      </c>
      <c r="G63" s="7">
        <f t="shared" si="0"/>
        <v>1.5</v>
      </c>
      <c r="H63" s="7">
        <f t="shared" si="0"/>
        <v>1</v>
      </c>
      <c r="I63" s="7">
        <f t="shared" si="0"/>
        <v>1.5666666666666667</v>
      </c>
      <c r="J63" s="7">
        <f t="shared" si="0"/>
        <v>1.2</v>
      </c>
      <c r="K63" s="7">
        <f t="shared" si="0"/>
        <v>0.88461538461538458</v>
      </c>
      <c r="L63" s="7">
        <f t="shared" si="0"/>
        <v>1.3333333333333333</v>
      </c>
      <c r="M63" s="7">
        <f t="shared" si="0"/>
        <v>1.6666666666666667</v>
      </c>
      <c r="N63" s="7">
        <f t="shared" si="0"/>
        <v>1.0666666666666667</v>
      </c>
      <c r="O63" s="7">
        <f t="shared" si="0"/>
        <v>1.7</v>
      </c>
      <c r="P63" s="7">
        <f t="shared" si="0"/>
        <v>2.1333333333333333</v>
      </c>
      <c r="Q63" s="7">
        <f t="shared" si="0"/>
        <v>1.8333333333333333</v>
      </c>
      <c r="R63" s="7">
        <f t="shared" si="0"/>
        <v>2.2307692307692308</v>
      </c>
      <c r="S63" s="7">
        <f t="shared" si="0"/>
        <v>1.2333333333333334</v>
      </c>
      <c r="T63" s="7">
        <f t="shared" si="0"/>
        <v>2.2333333333333334</v>
      </c>
      <c r="U63" s="7">
        <f t="shared" si="0"/>
        <v>2.4333333333333331</v>
      </c>
      <c r="V63" s="7">
        <f t="shared" si="0"/>
        <v>1.9230769230769231</v>
      </c>
      <c r="W63" s="7">
        <f t="shared" si="0"/>
        <v>1</v>
      </c>
      <c r="X63" s="7">
        <f t="shared" si="0"/>
        <v>2.0666666666666669</v>
      </c>
    </row>
    <row r="64" spans="1:24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DC1D0-0B4B-49CD-9085-7F74871C901F}">
  <dimension ref="A1:U66"/>
  <sheetViews>
    <sheetView workbookViewId="0">
      <pane xSplit="1" ySplit="3" topLeftCell="B42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4.4" x14ac:dyDescent="0.3"/>
  <cols>
    <col min="2" max="2" width="7.44140625" customWidth="1"/>
    <col min="4" max="4" width="7.6640625" customWidth="1"/>
    <col min="11" max="11" width="8.6640625" customWidth="1"/>
    <col min="12" max="12" width="8" customWidth="1"/>
    <col min="14" max="14" width="9" customWidth="1"/>
    <col min="15" max="15" width="9.5546875" customWidth="1"/>
    <col min="16" max="16" width="8.5546875" customWidth="1"/>
  </cols>
  <sheetData>
    <row r="1" spans="1:21" x14ac:dyDescent="0.3">
      <c r="A1" s="2" t="s">
        <v>142</v>
      </c>
    </row>
    <row r="3" spans="1:21" x14ac:dyDescent="0.3">
      <c r="B3" s="2" t="s">
        <v>55</v>
      </c>
      <c r="C3" s="2" t="s">
        <v>56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61</v>
      </c>
      <c r="I3" s="2" t="s">
        <v>62</v>
      </c>
      <c r="J3" s="2" t="s">
        <v>63</v>
      </c>
      <c r="K3" s="2" t="s">
        <v>64</v>
      </c>
      <c r="L3" s="2" t="s">
        <v>65</v>
      </c>
      <c r="M3" s="2" t="s">
        <v>66</v>
      </c>
      <c r="N3" s="2" t="s">
        <v>67</v>
      </c>
      <c r="O3" s="2" t="s">
        <v>68</v>
      </c>
      <c r="P3" s="2" t="s">
        <v>69</v>
      </c>
      <c r="Q3" s="2" t="s">
        <v>70</v>
      </c>
      <c r="R3" s="2" t="s">
        <v>71</v>
      </c>
      <c r="S3" s="2" t="s">
        <v>72</v>
      </c>
      <c r="T3" s="2" t="s">
        <v>73</v>
      </c>
      <c r="U3" s="2" t="s">
        <v>74</v>
      </c>
    </row>
    <row r="4" spans="1:21" x14ac:dyDescent="0.3">
      <c r="A4" s="3">
        <v>1961</v>
      </c>
      <c r="B4" s="7">
        <v>4.4307982994803998</v>
      </c>
      <c r="C4" s="7">
        <v>9.6457250826641499</v>
      </c>
      <c r="D4" s="7" t="s">
        <v>75</v>
      </c>
      <c r="E4" s="7">
        <v>8.0774681152574406</v>
      </c>
      <c r="F4" s="7" t="s">
        <v>75</v>
      </c>
      <c r="G4" s="7">
        <v>3.9017477562588598</v>
      </c>
      <c r="H4" s="7">
        <v>5.8384506376948497</v>
      </c>
      <c r="I4" s="7">
        <v>12.7255550307038</v>
      </c>
      <c r="J4" s="7">
        <v>11.7430325932924</v>
      </c>
      <c r="K4" s="7">
        <v>10.6376948512045</v>
      </c>
      <c r="L4" s="7">
        <v>10.420406235238501</v>
      </c>
      <c r="M4" s="7">
        <v>7.0099196976854001</v>
      </c>
      <c r="N4" s="7">
        <v>7.7373641946150196</v>
      </c>
      <c r="O4" s="7">
        <v>6.1785545583372699</v>
      </c>
      <c r="P4" s="7">
        <v>2.6735947094945698</v>
      </c>
      <c r="Q4" s="7">
        <v>10.477090222012301</v>
      </c>
      <c r="R4" s="7">
        <v>4.8181388757676</v>
      </c>
      <c r="S4" s="7">
        <v>4.3741143127066602</v>
      </c>
      <c r="T4" s="7">
        <v>4.4685876239962203</v>
      </c>
      <c r="U4" s="7">
        <v>5.5644780349551297</v>
      </c>
    </row>
    <row r="5" spans="1:21" x14ac:dyDescent="0.3">
      <c r="A5" s="3">
        <v>1962</v>
      </c>
      <c r="B5" s="7">
        <v>3.34435521965045</v>
      </c>
      <c r="C5" s="7">
        <v>3.1931979215871502</v>
      </c>
      <c r="D5" s="7" t="s">
        <v>75</v>
      </c>
      <c r="E5" s="7">
        <v>3.1459612659423701</v>
      </c>
      <c r="F5" s="7" t="s">
        <v>75</v>
      </c>
      <c r="G5" s="7">
        <v>4.2040623523854501</v>
      </c>
      <c r="H5" s="7">
        <v>8.38923004251299</v>
      </c>
      <c r="I5" s="7">
        <v>10.8455361360416</v>
      </c>
      <c r="J5" s="7">
        <v>7.0477090222012304</v>
      </c>
      <c r="K5" s="7">
        <v>10.392064241851701</v>
      </c>
      <c r="L5" s="7">
        <v>6.02739726027397</v>
      </c>
      <c r="M5" s="7">
        <v>9.2300425129900798</v>
      </c>
      <c r="N5" s="7">
        <v>14.9551251771375</v>
      </c>
      <c r="O5" s="7">
        <v>13.0940009447331</v>
      </c>
      <c r="P5" s="7">
        <v>3.6088804912612198</v>
      </c>
      <c r="Q5" s="7">
        <v>19.064714218233402</v>
      </c>
      <c r="R5" s="7">
        <v>15.8148323098725</v>
      </c>
      <c r="S5" s="7">
        <v>16.202172886159701</v>
      </c>
      <c r="T5" s="7">
        <v>10.2881435994332</v>
      </c>
      <c r="U5" s="7" t="s">
        <v>75</v>
      </c>
    </row>
    <row r="6" spans="1:21" x14ac:dyDescent="0.3">
      <c r="A6" s="3">
        <v>1963</v>
      </c>
      <c r="B6" s="7">
        <v>4.7520075578648999</v>
      </c>
      <c r="C6" s="7">
        <v>5.3094000944733102</v>
      </c>
      <c r="D6" s="7" t="s">
        <v>75</v>
      </c>
      <c r="E6" s="7">
        <v>4.2418516769012804</v>
      </c>
      <c r="F6" s="7" t="s">
        <v>75</v>
      </c>
      <c r="G6" s="7">
        <v>5.70618800188947</v>
      </c>
      <c r="H6" s="7">
        <v>12.5271610769957</v>
      </c>
      <c r="I6" s="7">
        <v>9.07888521492678</v>
      </c>
      <c r="J6" s="7">
        <v>9.4851204534718896</v>
      </c>
      <c r="K6" s="7">
        <v>12.4515824279641</v>
      </c>
      <c r="L6" s="7">
        <v>9.4284364666981606</v>
      </c>
      <c r="M6" s="7">
        <v>7.9168634860651901</v>
      </c>
      <c r="N6" s="7">
        <v>10.118091639112</v>
      </c>
      <c r="O6" s="7">
        <v>17.1374586679263</v>
      </c>
      <c r="P6" s="7">
        <v>3.8261691072272099</v>
      </c>
      <c r="Q6" s="7">
        <v>13.490788852149301</v>
      </c>
      <c r="R6" s="7">
        <v>10.987246102975901</v>
      </c>
      <c r="S6" s="7">
        <v>8.8521492678318392</v>
      </c>
      <c r="T6" s="7">
        <v>8.3986773736419504</v>
      </c>
      <c r="U6" s="7">
        <v>3.2782239017477601</v>
      </c>
    </row>
    <row r="7" spans="1:21" x14ac:dyDescent="0.3">
      <c r="A7" s="3">
        <v>1964</v>
      </c>
      <c r="B7" s="7">
        <v>0.76314301865460699</v>
      </c>
      <c r="C7" s="7">
        <v>8.53589598643301</v>
      </c>
      <c r="D7" s="7" t="s">
        <v>75</v>
      </c>
      <c r="E7" s="7">
        <v>1.0081025061239901</v>
      </c>
      <c r="F7" s="7">
        <v>4.0889391369888797</v>
      </c>
      <c r="G7" s="7">
        <v>1.5639721123045001</v>
      </c>
      <c r="H7" s="7">
        <v>6.0109289617486299</v>
      </c>
      <c r="I7" s="7">
        <v>6.9625023553796899</v>
      </c>
      <c r="J7" s="7">
        <v>2.9489353683813802</v>
      </c>
      <c r="K7" s="7">
        <v>7.5937441115507802</v>
      </c>
      <c r="L7" s="7">
        <v>4.4846429244394201</v>
      </c>
      <c r="M7" s="7">
        <v>5.37026568682872</v>
      </c>
      <c r="N7" s="7">
        <v>5.1441492368569799</v>
      </c>
      <c r="O7" s="7">
        <v>8.7431693989070993</v>
      </c>
      <c r="P7" s="7">
        <v>8.0271339739966105</v>
      </c>
      <c r="Q7" s="7">
        <v>7.8575466365178102</v>
      </c>
      <c r="R7" s="7">
        <v>10.4484642924439</v>
      </c>
      <c r="S7" s="7">
        <v>11.767476917279099</v>
      </c>
      <c r="T7" s="7">
        <v>4.9934049368758204</v>
      </c>
      <c r="U7" s="7">
        <v>0.99196976854038699</v>
      </c>
    </row>
    <row r="8" spans="1:21" x14ac:dyDescent="0.3">
      <c r="A8" s="3">
        <v>1965</v>
      </c>
      <c r="B8" s="7">
        <v>11.601322626358099</v>
      </c>
      <c r="C8" s="7">
        <v>33.764761454888998</v>
      </c>
      <c r="D8" s="7" t="s">
        <v>75</v>
      </c>
      <c r="E8" s="7">
        <v>3.86395843174303</v>
      </c>
      <c r="F8" s="7">
        <v>12.272083136513899</v>
      </c>
      <c r="G8" s="7">
        <v>12.895606991025</v>
      </c>
      <c r="H8" s="7">
        <v>11.6391119508739</v>
      </c>
      <c r="I8" s="7">
        <v>10.958904109589</v>
      </c>
      <c r="J8" s="7">
        <v>13.2923948984412</v>
      </c>
      <c r="K8" s="7">
        <v>16.343882853094001</v>
      </c>
      <c r="L8" s="7">
        <v>11.261218705715599</v>
      </c>
      <c r="M8" s="7">
        <v>7.1799716580066102</v>
      </c>
      <c r="N8" s="7">
        <v>9.9385923476617908</v>
      </c>
      <c r="O8" s="7">
        <v>12.5177137458668</v>
      </c>
      <c r="P8" s="7">
        <v>13.122342938119999</v>
      </c>
      <c r="Q8" s="7">
        <v>11.317902692489399</v>
      </c>
      <c r="R8" s="7">
        <v>9.9385923476617908</v>
      </c>
      <c r="S8" s="7">
        <v>8.14359943316013</v>
      </c>
      <c r="T8" s="7">
        <v>7.7373641946150196</v>
      </c>
      <c r="U8" s="7">
        <v>0.51015588096362796</v>
      </c>
    </row>
    <row r="9" spans="1:21" x14ac:dyDescent="0.3">
      <c r="A9" s="3">
        <v>1966</v>
      </c>
      <c r="B9" s="7">
        <v>0.47236655644780301</v>
      </c>
      <c r="C9" s="7">
        <v>7.33112895606991</v>
      </c>
      <c r="D9" s="7" t="s">
        <v>75</v>
      </c>
      <c r="E9" s="7">
        <v>0</v>
      </c>
      <c r="F9" s="7">
        <v>1.6438356164383601</v>
      </c>
      <c r="G9" s="7">
        <v>4.5063769485120497</v>
      </c>
      <c r="H9" s="7">
        <v>10.618800188946601</v>
      </c>
      <c r="I9" s="7">
        <v>0.51960321209258398</v>
      </c>
      <c r="J9" s="7">
        <v>3.2782239017477601</v>
      </c>
      <c r="K9" s="7">
        <v>7.6334435521964998</v>
      </c>
      <c r="L9" s="7">
        <v>5.0732168162494098</v>
      </c>
      <c r="M9" s="7">
        <v>7.7657061880018903</v>
      </c>
      <c r="N9" s="7">
        <v>8.2475200755786506</v>
      </c>
      <c r="O9" s="7">
        <v>15.6164383561644</v>
      </c>
      <c r="P9" s="7">
        <v>8.9371752479924407</v>
      </c>
      <c r="Q9" s="7">
        <v>7.86962683042041</v>
      </c>
      <c r="R9" s="7">
        <v>11.4596126594237</v>
      </c>
      <c r="S9" s="7">
        <v>10.467642890883299</v>
      </c>
      <c r="T9" s="7">
        <v>9.0694378837978302</v>
      </c>
      <c r="U9" s="7" t="s">
        <v>75</v>
      </c>
    </row>
    <row r="10" spans="1:21" x14ac:dyDescent="0.3">
      <c r="A10" s="3">
        <v>1967</v>
      </c>
      <c r="B10" s="7">
        <v>1.49267831837506</v>
      </c>
      <c r="C10" s="7">
        <v>0.76523382144544205</v>
      </c>
      <c r="D10" s="7" t="s">
        <v>75</v>
      </c>
      <c r="E10" s="7">
        <v>1.49267831837506</v>
      </c>
      <c r="F10" s="7">
        <v>5.9896079357581504</v>
      </c>
      <c r="G10" s="7">
        <v>4.7236655644780301</v>
      </c>
      <c r="H10" s="7">
        <v>8.6348606518658499</v>
      </c>
      <c r="I10" s="7">
        <v>3.2687765706188001</v>
      </c>
      <c r="J10" s="7">
        <v>2.1350968351440698</v>
      </c>
      <c r="K10" s="7">
        <v>4.4969296173830902</v>
      </c>
      <c r="L10" s="7">
        <v>4.4119036372224896</v>
      </c>
      <c r="M10" s="7">
        <v>8.4742560226736003</v>
      </c>
      <c r="N10" s="7">
        <v>9.8724610297590907</v>
      </c>
      <c r="O10" s="7">
        <v>6.6698157770429898</v>
      </c>
      <c r="P10" s="7">
        <v>7.1043930089749603</v>
      </c>
      <c r="Q10" s="7">
        <v>6.2541332073689198</v>
      </c>
      <c r="R10" s="7">
        <v>7.8979688238072701</v>
      </c>
      <c r="S10" s="7">
        <v>9.8441190363722306</v>
      </c>
      <c r="T10" s="7">
        <v>8.3986773736419504</v>
      </c>
      <c r="U10" s="7">
        <v>3.2687765706188001</v>
      </c>
    </row>
    <row r="11" spans="1:21" x14ac:dyDescent="0.3">
      <c r="A11" s="3">
        <v>1968</v>
      </c>
      <c r="B11" s="7">
        <v>0.74429998115696205</v>
      </c>
      <c r="C11" s="7">
        <v>1.24364047484454</v>
      </c>
      <c r="D11" s="7" t="s">
        <v>75</v>
      </c>
      <c r="E11" s="7">
        <v>0.54644808743169404</v>
      </c>
      <c r="F11" s="7">
        <v>3.95703787450537</v>
      </c>
      <c r="G11" s="7">
        <v>5.37026568682872</v>
      </c>
      <c r="H11" s="7">
        <v>23.063877897116999</v>
      </c>
      <c r="I11" s="7">
        <v>6.9059732428867502</v>
      </c>
      <c r="J11" s="7">
        <v>3.3917467495760301</v>
      </c>
      <c r="K11" s="7">
        <v>9.6193706425475796</v>
      </c>
      <c r="L11" s="7">
        <v>2.97719992462785</v>
      </c>
      <c r="M11" s="7">
        <v>11.974750329753199</v>
      </c>
      <c r="N11" s="7">
        <v>14.857735066892801</v>
      </c>
      <c r="O11" s="7">
        <v>15.017900885622799</v>
      </c>
      <c r="P11" s="7">
        <v>11.3811946485774</v>
      </c>
      <c r="Q11" s="7">
        <v>10.8064820048992</v>
      </c>
      <c r="R11" s="7">
        <v>12.653099679668401</v>
      </c>
      <c r="S11" s="7">
        <v>12.1066515922367</v>
      </c>
      <c r="T11" s="7">
        <v>9.8737516487657793</v>
      </c>
      <c r="U11" s="7" t="s">
        <v>75</v>
      </c>
    </row>
    <row r="12" spans="1:21" x14ac:dyDescent="0.3">
      <c r="A12" s="3">
        <v>1969</v>
      </c>
      <c r="B12" s="7">
        <v>5.8290033065658902</v>
      </c>
      <c r="C12" s="7">
        <v>10.987246102975901</v>
      </c>
      <c r="D12" s="7" t="s">
        <v>75</v>
      </c>
      <c r="E12" s="7">
        <v>0.75578649031648604</v>
      </c>
      <c r="F12" s="7">
        <v>8.6915446386395807</v>
      </c>
      <c r="G12" s="7">
        <v>6.2163438828530904</v>
      </c>
      <c r="H12" s="7">
        <v>17.071327350023601</v>
      </c>
      <c r="I12" s="7">
        <v>5.75342465753425</v>
      </c>
      <c r="J12" s="7">
        <v>8.14359943316013</v>
      </c>
      <c r="K12" s="7">
        <v>11.384034010392099</v>
      </c>
      <c r="L12" s="7">
        <v>6.6225791213981999</v>
      </c>
      <c r="M12" s="7">
        <v>10.8077468115257</v>
      </c>
      <c r="N12" s="7">
        <v>6.5470004723665598</v>
      </c>
      <c r="O12" s="7">
        <v>7.9074161549362296</v>
      </c>
      <c r="P12" s="7">
        <v>7.3783656117146901</v>
      </c>
      <c r="Q12" s="7">
        <v>6.3297118564005697</v>
      </c>
      <c r="R12" s="7">
        <v>8.8899385923476597</v>
      </c>
      <c r="S12" s="7">
        <v>7.8412848370335402</v>
      </c>
      <c r="T12" s="7">
        <v>8.7293339631554101</v>
      </c>
      <c r="U12" s="7">
        <v>10.6660368445914</v>
      </c>
    </row>
    <row r="13" spans="1:21" x14ac:dyDescent="0.3">
      <c r="A13" s="3">
        <v>1970</v>
      </c>
      <c r="B13" s="7">
        <v>1.07699574870099</v>
      </c>
      <c r="C13" s="7">
        <v>0.27397260273972601</v>
      </c>
      <c r="D13" s="7" t="s">
        <v>75</v>
      </c>
      <c r="E13" s="7">
        <v>0</v>
      </c>
      <c r="F13" s="7">
        <v>2.1823334907888499</v>
      </c>
      <c r="G13" s="7">
        <v>6.7737364194614997</v>
      </c>
      <c r="H13" s="7">
        <v>13.273500236183301</v>
      </c>
      <c r="I13" s="7">
        <v>5.9423712801133703</v>
      </c>
      <c r="J13" s="7">
        <v>4.1284837033538002</v>
      </c>
      <c r="K13" s="7">
        <v>8.3325460557392503</v>
      </c>
      <c r="L13" s="7">
        <v>6.6131317902692501</v>
      </c>
      <c r="M13" s="7">
        <v>6.4808691544638597</v>
      </c>
      <c r="N13" s="7">
        <v>6.3202645252716101</v>
      </c>
      <c r="O13" s="7">
        <v>7.7940481813887601</v>
      </c>
      <c r="P13" s="7">
        <v>7.0666036844591398</v>
      </c>
      <c r="Q13" s="7">
        <v>5.7156353330184198</v>
      </c>
      <c r="R13" s="7">
        <v>7.74681152574398</v>
      </c>
      <c r="S13" s="7">
        <v>8.4648086915446399</v>
      </c>
      <c r="T13" s="7">
        <v>4.7047709022201198</v>
      </c>
      <c r="U13" s="7">
        <v>1.58715162966462</v>
      </c>
    </row>
    <row r="14" spans="1:21" x14ac:dyDescent="0.3">
      <c r="A14" s="3">
        <v>1971</v>
      </c>
      <c r="B14" s="7">
        <v>0.26452527161077</v>
      </c>
      <c r="C14" s="7">
        <v>0</v>
      </c>
      <c r="D14" s="7">
        <v>3.3726972130373198</v>
      </c>
      <c r="E14" s="7">
        <v>1.3793103448275901</v>
      </c>
      <c r="F14" s="7">
        <v>3.1554085970713301</v>
      </c>
      <c r="G14" s="7">
        <v>2.2295701464336299</v>
      </c>
      <c r="H14" s="7">
        <v>5.6117146905999098</v>
      </c>
      <c r="I14" s="7">
        <v>9.9574870099196993</v>
      </c>
      <c r="J14" s="7">
        <v>5.4416627302786997</v>
      </c>
      <c r="K14" s="7">
        <v>9.7024090694378806</v>
      </c>
      <c r="L14" s="7">
        <v>6.9910250354274899</v>
      </c>
      <c r="M14" s="7">
        <v>5.7912139820500697</v>
      </c>
      <c r="N14" s="7">
        <v>5.6495040151157303</v>
      </c>
      <c r="O14" s="7">
        <v>6.91544638639584</v>
      </c>
      <c r="P14" s="7">
        <v>8.8143599433160098</v>
      </c>
      <c r="Q14" s="7">
        <v>5.09211147850732</v>
      </c>
      <c r="R14" s="7">
        <v>6.7548417572035904</v>
      </c>
      <c r="S14" s="7">
        <v>8.38923004251299</v>
      </c>
      <c r="T14" s="7">
        <v>5.8951346244685903</v>
      </c>
      <c r="U14" s="7">
        <v>12.479924421351001</v>
      </c>
    </row>
    <row r="15" spans="1:21" x14ac:dyDescent="0.3">
      <c r="A15" s="3">
        <v>1972</v>
      </c>
      <c r="B15" s="7">
        <v>7.1226681741096698</v>
      </c>
      <c r="C15" s="7">
        <v>21.952138684756001</v>
      </c>
      <c r="D15" s="7">
        <v>11.317902692489399</v>
      </c>
      <c r="E15" s="7">
        <v>10.3636706237045</v>
      </c>
      <c r="F15" s="7">
        <v>12.2856604484643</v>
      </c>
      <c r="G15" s="7">
        <v>12.398718673450199</v>
      </c>
      <c r="H15" s="7">
        <v>13.3879781420765</v>
      </c>
      <c r="I15" s="7">
        <v>16.8456755228943</v>
      </c>
      <c r="J15" s="7">
        <v>16.4311286979461</v>
      </c>
      <c r="K15" s="7">
        <v>19.869983041266298</v>
      </c>
      <c r="L15" s="7">
        <v>13.0582249858677</v>
      </c>
      <c r="M15" s="7">
        <v>13.943847748256999</v>
      </c>
      <c r="N15" s="7">
        <v>13.4445072545694</v>
      </c>
      <c r="O15" s="7">
        <v>11.3811946485774</v>
      </c>
      <c r="P15" s="7">
        <v>9.1200301488599997</v>
      </c>
      <c r="Q15" s="7">
        <v>7.7539099302807601</v>
      </c>
      <c r="R15" s="7">
        <v>6.5856416054268001</v>
      </c>
      <c r="S15" s="7">
        <v>4.9651403806293599</v>
      </c>
      <c r="T15" s="7">
        <v>7.9140757490107401</v>
      </c>
      <c r="U15" s="7">
        <v>17.014643363249899</v>
      </c>
    </row>
    <row r="16" spans="1:21" x14ac:dyDescent="0.3">
      <c r="A16" s="3">
        <v>1973</v>
      </c>
      <c r="B16" s="7">
        <v>9.0694378837978302</v>
      </c>
      <c r="C16" s="7">
        <v>10.6282475200756</v>
      </c>
      <c r="D16" s="7">
        <v>3.3065658951346202</v>
      </c>
      <c r="E16" s="7">
        <v>6.5281058101086504</v>
      </c>
      <c r="F16" s="7">
        <v>5.1865847897968802</v>
      </c>
      <c r="G16" s="7">
        <v>2.5980160604629199</v>
      </c>
      <c r="H16" s="7">
        <v>2.1917808219178099</v>
      </c>
      <c r="I16" s="7">
        <v>7.5484175720359001</v>
      </c>
      <c r="J16" s="7">
        <v>4.0529050543221503</v>
      </c>
      <c r="K16" s="7">
        <v>10.552668871043901</v>
      </c>
      <c r="L16" s="7">
        <v>4.5630609352857796</v>
      </c>
      <c r="M16" s="7">
        <v>3.87340576287199</v>
      </c>
      <c r="N16" s="7">
        <v>7.2649976381672197</v>
      </c>
      <c r="O16" s="7">
        <v>4.0529050543221503</v>
      </c>
      <c r="P16" s="7">
        <v>6.9059990552668902</v>
      </c>
      <c r="Q16" s="7">
        <v>2.1728861596599001</v>
      </c>
      <c r="R16" s="7">
        <v>5.8384506376948497</v>
      </c>
      <c r="S16" s="7">
        <v>7.3405762871988696</v>
      </c>
      <c r="T16" s="7">
        <v>6.27302786962683</v>
      </c>
      <c r="U16" s="7">
        <v>12.7916863486065</v>
      </c>
    </row>
    <row r="17" spans="1:21" x14ac:dyDescent="0.3">
      <c r="A17" s="3">
        <v>1974</v>
      </c>
      <c r="B17" s="7">
        <v>3.05148795465281</v>
      </c>
      <c r="C17" s="7">
        <v>0.71799716580066097</v>
      </c>
      <c r="D17" s="7">
        <v>2.3901747756258902</v>
      </c>
      <c r="E17" s="7">
        <v>0.52905054322153999</v>
      </c>
      <c r="F17" s="7">
        <v>3.4482758620689702</v>
      </c>
      <c r="G17" s="7">
        <v>1.3698630136986301</v>
      </c>
      <c r="H17" s="7">
        <v>1.9178082191780801</v>
      </c>
      <c r="I17" s="7">
        <v>4.4685876239962203</v>
      </c>
      <c r="J17" s="7">
        <v>4.6102975909305597</v>
      </c>
      <c r="K17" s="7">
        <v>7.0760510155881002</v>
      </c>
      <c r="L17" s="7">
        <v>2.6169107227208301</v>
      </c>
      <c r="M17" s="7">
        <v>6.1407652338214502</v>
      </c>
      <c r="N17" s="7">
        <v>5.3755314123759996</v>
      </c>
      <c r="O17" s="7">
        <v>5.1015588096362796</v>
      </c>
      <c r="P17" s="7">
        <v>8.1247047709022198</v>
      </c>
      <c r="Q17" s="7">
        <v>3.7222484648086902</v>
      </c>
      <c r="R17" s="7">
        <v>9.98582900330657</v>
      </c>
      <c r="S17" s="7">
        <v>10.675484175720401</v>
      </c>
      <c r="T17" s="7">
        <v>8.1058101086443095</v>
      </c>
      <c r="U17" s="7">
        <v>8.4837033538025501</v>
      </c>
    </row>
    <row r="18" spans="1:21" x14ac:dyDescent="0.3">
      <c r="A18" s="3">
        <v>1975</v>
      </c>
      <c r="B18" s="7">
        <v>1.05810108644308</v>
      </c>
      <c r="C18" s="7">
        <v>0</v>
      </c>
      <c r="D18" s="7">
        <v>4.5347189418989098</v>
      </c>
      <c r="E18" s="7">
        <v>0.54794520547945202</v>
      </c>
      <c r="F18" s="7">
        <v>3.4860651865847898</v>
      </c>
      <c r="G18" s="7">
        <v>2.63580538497874</v>
      </c>
      <c r="H18" s="7">
        <v>2.3618327822390199</v>
      </c>
      <c r="I18" s="7">
        <v>2.63580538497874</v>
      </c>
      <c r="J18" s="7">
        <v>5.4227680680207797</v>
      </c>
      <c r="K18" s="7">
        <v>10.3448275862069</v>
      </c>
      <c r="L18" s="7">
        <v>3.99622106754842</v>
      </c>
      <c r="M18" s="7">
        <v>7.0666036844591398</v>
      </c>
      <c r="N18" s="7">
        <v>8.7860179499291409</v>
      </c>
      <c r="O18" s="7">
        <v>9.6457250826641499</v>
      </c>
      <c r="P18" s="7">
        <v>8.7576759565422808</v>
      </c>
      <c r="Q18" s="7">
        <v>5.7156353330184198</v>
      </c>
      <c r="R18" s="7">
        <v>5.8195559754369404</v>
      </c>
      <c r="S18" s="7">
        <v>8.2758620689655196</v>
      </c>
      <c r="T18" s="7">
        <v>10.9211147850732</v>
      </c>
      <c r="U18" s="7">
        <v>7.8979688238072701</v>
      </c>
    </row>
    <row r="19" spans="1:21" x14ac:dyDescent="0.3">
      <c r="A19" s="3">
        <v>1976</v>
      </c>
      <c r="B19" s="7">
        <v>2.6474467684190701</v>
      </c>
      <c r="C19" s="7">
        <v>9.0729225551158894</v>
      </c>
      <c r="D19" s="7">
        <v>6.6603684459140302</v>
      </c>
      <c r="E19" s="7">
        <v>4.9274543056340701</v>
      </c>
      <c r="F19" s="7">
        <v>7.7350668927831201</v>
      </c>
      <c r="G19" s="7">
        <v>12.3233465234596</v>
      </c>
      <c r="H19" s="7">
        <v>3.9758809120030101</v>
      </c>
      <c r="I19" s="7">
        <v>1.9879404560015099</v>
      </c>
      <c r="J19" s="7">
        <v>9.6853212737893308</v>
      </c>
      <c r="K19" s="7">
        <v>6.9813453928773299</v>
      </c>
      <c r="L19" s="7">
        <v>8.3663086489542096</v>
      </c>
      <c r="M19" s="7">
        <v>6.3877897117015303</v>
      </c>
      <c r="N19" s="7">
        <v>9.8737516487657793</v>
      </c>
      <c r="O19" s="7">
        <v>6.4537403429432798</v>
      </c>
      <c r="P19" s="7">
        <v>10.7499528924063</v>
      </c>
      <c r="Q19" s="7">
        <v>7.5466365178066699</v>
      </c>
      <c r="R19" s="7">
        <v>7.8481251177689799</v>
      </c>
      <c r="S19" s="7">
        <v>9.1106086301111695</v>
      </c>
      <c r="T19" s="7">
        <v>7.9329187865083801</v>
      </c>
      <c r="U19" s="7">
        <v>8.1908360888049092</v>
      </c>
    </row>
    <row r="20" spans="1:21" x14ac:dyDescent="0.3">
      <c r="A20" s="3">
        <v>1977</v>
      </c>
      <c r="B20" s="7">
        <v>13.934813415210201</v>
      </c>
      <c r="C20" s="7">
        <v>12.1020311761927</v>
      </c>
      <c r="D20" s="7" t="s">
        <v>75</v>
      </c>
      <c r="E20" s="7">
        <v>13.9631554085971</v>
      </c>
      <c r="F20" s="7">
        <v>12.3665564478035</v>
      </c>
      <c r="G20" s="7">
        <v>9.49456778460085</v>
      </c>
      <c r="H20" s="7">
        <v>8.0585734529995303</v>
      </c>
      <c r="I20" s="7">
        <v>10.0614076523382</v>
      </c>
      <c r="J20" s="7">
        <v>17.949929145016501</v>
      </c>
      <c r="K20" s="7">
        <v>16.665092111478501</v>
      </c>
      <c r="L20" s="7">
        <v>12.394898441190399</v>
      </c>
      <c r="M20" s="7">
        <v>10.6660368445914</v>
      </c>
      <c r="N20" s="7">
        <v>14.6528105810109</v>
      </c>
      <c r="O20" s="7">
        <v>15.1629664619745</v>
      </c>
      <c r="P20" s="7">
        <v>15.521965044874801</v>
      </c>
      <c r="Q20" s="7">
        <v>11.7430325932924</v>
      </c>
      <c r="R20" s="7">
        <v>12.111478507321699</v>
      </c>
      <c r="S20" s="7">
        <v>13.5096835144072</v>
      </c>
      <c r="T20" s="7">
        <v>7.33112895606991</v>
      </c>
      <c r="U20" s="7">
        <v>18.526216343882901</v>
      </c>
    </row>
    <row r="21" spans="1:21" x14ac:dyDescent="0.3">
      <c r="A21" s="3">
        <v>1978</v>
      </c>
      <c r="B21" s="7">
        <v>3.3160132262635802</v>
      </c>
      <c r="C21" s="7">
        <v>4.4780349551251799</v>
      </c>
      <c r="D21" s="7">
        <v>8.4175720358998607</v>
      </c>
      <c r="E21" s="7">
        <v>7.2177609825224396</v>
      </c>
      <c r="F21" s="7">
        <v>9.49456778460085</v>
      </c>
      <c r="G21" s="7">
        <v>9.8346717052432702</v>
      </c>
      <c r="H21" s="7">
        <v>14.142654700047199</v>
      </c>
      <c r="I21" s="7">
        <v>17.184695323571098</v>
      </c>
      <c r="J21" s="7">
        <v>20.462919225318799</v>
      </c>
      <c r="K21" s="7">
        <v>19.064714218233402</v>
      </c>
      <c r="L21" s="7">
        <v>14.341048653755299</v>
      </c>
      <c r="M21" s="7">
        <v>11.8658478979688</v>
      </c>
      <c r="N21" s="7">
        <v>12.5932923948984</v>
      </c>
      <c r="O21" s="7">
        <v>11.7052432687766</v>
      </c>
      <c r="P21" s="7">
        <v>13.405762871988699</v>
      </c>
      <c r="Q21" s="7">
        <v>10.4959848842702</v>
      </c>
      <c r="R21" s="7">
        <v>9.5606991025035395</v>
      </c>
      <c r="S21" s="7">
        <v>10.684931506849299</v>
      </c>
      <c r="T21" s="7">
        <v>9.98582900330657</v>
      </c>
      <c r="U21" s="7">
        <v>14.9173358526216</v>
      </c>
    </row>
    <row r="22" spans="1:21" x14ac:dyDescent="0.3">
      <c r="A22" s="3">
        <v>1979</v>
      </c>
      <c r="B22" s="7">
        <v>7.3689182805857296</v>
      </c>
      <c r="C22" s="7">
        <v>7.0099196976854001</v>
      </c>
      <c r="D22" s="7">
        <v>15.588096362777501</v>
      </c>
      <c r="E22" s="7">
        <v>7.5484175720359001</v>
      </c>
      <c r="F22" s="7">
        <v>9.1261218705715592</v>
      </c>
      <c r="G22" s="7">
        <v>10.836088804912601</v>
      </c>
      <c r="H22" s="7">
        <v>10.1653282947567</v>
      </c>
      <c r="I22" s="7">
        <v>13.367973547472801</v>
      </c>
      <c r="J22" s="7">
        <v>14.3788379782711</v>
      </c>
      <c r="K22" s="7">
        <v>11.393481341520999</v>
      </c>
      <c r="L22" s="7">
        <v>10.4487482286254</v>
      </c>
      <c r="M22" s="7">
        <v>8.2853094000944694</v>
      </c>
      <c r="N22" s="7">
        <v>10.599905526688699</v>
      </c>
      <c r="O22" s="7">
        <v>9.2111478507321696</v>
      </c>
      <c r="P22" s="7">
        <v>10.7794048181389</v>
      </c>
      <c r="Q22" s="7">
        <v>8.5781766650921103</v>
      </c>
      <c r="R22" s="7">
        <v>8.6348606518658499</v>
      </c>
      <c r="S22" s="7">
        <v>12.5177137458668</v>
      </c>
      <c r="T22" s="7">
        <v>15.569201700519599</v>
      </c>
      <c r="U22" s="7">
        <v>13.5758148323099</v>
      </c>
    </row>
    <row r="23" spans="1:21" x14ac:dyDescent="0.3">
      <c r="A23" s="3">
        <v>1980</v>
      </c>
      <c r="B23" s="7">
        <v>16.110797060486199</v>
      </c>
      <c r="C23" s="7">
        <v>9.0823440738647108</v>
      </c>
      <c r="D23" s="7">
        <v>17.071327350023601</v>
      </c>
      <c r="E23" s="7">
        <v>15.865837573016799</v>
      </c>
      <c r="F23" s="7">
        <v>17.9291501790089</v>
      </c>
      <c r="G23" s="7">
        <v>20.614283022423201</v>
      </c>
      <c r="H23" s="7">
        <v>14.405502166949301</v>
      </c>
      <c r="I23" s="7">
        <v>18.965517241379299</v>
      </c>
      <c r="J23" s="7">
        <v>22.2630488034671</v>
      </c>
      <c r="K23" s="7">
        <v>12.1254946297343</v>
      </c>
      <c r="L23" s="7">
        <v>17.976257772753002</v>
      </c>
      <c r="M23" s="7">
        <v>15.978895798002601</v>
      </c>
      <c r="N23" s="7">
        <v>12.031279442246101</v>
      </c>
      <c r="O23" s="7">
        <v>11.786319954776699</v>
      </c>
      <c r="P23" s="7">
        <v>15.1215375918598</v>
      </c>
      <c r="Q23" s="7">
        <v>11.9464857735067</v>
      </c>
      <c r="R23" s="7">
        <v>8.5735820614283007</v>
      </c>
      <c r="S23" s="7">
        <v>12.7096287921613</v>
      </c>
      <c r="T23" s="7">
        <v>7.10382513661202</v>
      </c>
      <c r="U23" s="7">
        <v>25.375531412375999</v>
      </c>
    </row>
    <row r="24" spans="1:21" x14ac:dyDescent="0.3">
      <c r="A24" s="3">
        <v>1981</v>
      </c>
      <c r="B24" s="7">
        <v>9.8157770429853599</v>
      </c>
      <c r="C24" s="7">
        <v>7.4067076051015599</v>
      </c>
      <c r="D24" s="7">
        <v>11.2895606991025</v>
      </c>
      <c r="E24" s="7">
        <v>21.067548417571999</v>
      </c>
      <c r="F24" s="7">
        <v>15.2479924421351</v>
      </c>
      <c r="G24" s="7">
        <v>13.4435521965045</v>
      </c>
      <c r="H24" s="7">
        <v>12.574397732640501</v>
      </c>
      <c r="I24" s="7">
        <v>10.902220122815301</v>
      </c>
      <c r="J24" s="7">
        <v>10.5715635333018</v>
      </c>
      <c r="K24" s="7">
        <v>8.4742560226736003</v>
      </c>
      <c r="L24" s="7">
        <v>13.8686820973075</v>
      </c>
      <c r="M24" s="7">
        <v>14.293811998110501</v>
      </c>
      <c r="N24" s="7">
        <v>13.471894189891399</v>
      </c>
      <c r="O24" s="7">
        <v>11.5918752952291</v>
      </c>
      <c r="P24" s="7">
        <v>13.6891828058573</v>
      </c>
      <c r="Q24" s="7">
        <v>5.98016060462919</v>
      </c>
      <c r="R24" s="7">
        <v>8.3703353802550797</v>
      </c>
      <c r="S24" s="7">
        <v>11.053377420878601</v>
      </c>
      <c r="T24" s="7">
        <v>12.905054322153999</v>
      </c>
      <c r="U24" s="7">
        <v>12.8861596598961</v>
      </c>
    </row>
    <row r="25" spans="1:21" x14ac:dyDescent="0.3">
      <c r="A25" s="3">
        <v>1982</v>
      </c>
      <c r="B25" s="7">
        <v>31.138403401039199</v>
      </c>
      <c r="C25" s="7">
        <v>29.107227208313699</v>
      </c>
      <c r="D25" s="7">
        <v>22.097307510628202</v>
      </c>
      <c r="E25" s="7">
        <v>38.507321681624902</v>
      </c>
      <c r="F25" s="7">
        <v>22.201228153046799</v>
      </c>
      <c r="G25" s="7">
        <v>20.935285781766702</v>
      </c>
      <c r="H25" s="7">
        <v>25.224374114312699</v>
      </c>
      <c r="I25" s="7">
        <v>11.752479924421401</v>
      </c>
      <c r="J25" s="7">
        <v>20.510155880963602</v>
      </c>
      <c r="K25" s="7">
        <v>11.6391119508739</v>
      </c>
      <c r="L25" s="7">
        <v>17.8649031648559</v>
      </c>
      <c r="M25" s="7">
        <v>16.3911195087388</v>
      </c>
      <c r="N25" s="7">
        <v>15.3141237600378</v>
      </c>
      <c r="O25" s="7">
        <v>11.837505904582001</v>
      </c>
      <c r="P25" s="7">
        <v>17.335852621634402</v>
      </c>
      <c r="Q25" s="7">
        <v>10.174775625885699</v>
      </c>
      <c r="R25" s="7">
        <v>9.2867264997638195</v>
      </c>
      <c r="S25" s="7">
        <v>8.3136513934813401</v>
      </c>
      <c r="T25" s="7">
        <v>13.8686820973075</v>
      </c>
      <c r="U25" s="7">
        <v>17.940481813887601</v>
      </c>
    </row>
    <row r="26" spans="1:21" x14ac:dyDescent="0.3">
      <c r="A26" s="3">
        <v>1983</v>
      </c>
      <c r="B26" s="7">
        <v>65.838450637694905</v>
      </c>
      <c r="C26" s="7">
        <v>61.927255550307002</v>
      </c>
      <c r="D26" s="7">
        <v>9.4662257912139793</v>
      </c>
      <c r="E26" s="7">
        <v>51.7902692489372</v>
      </c>
      <c r="F26" s="7">
        <v>40.406235238545101</v>
      </c>
      <c r="G26" s="7">
        <v>26.953235710911699</v>
      </c>
      <c r="H26" s="7">
        <v>14.832309872461</v>
      </c>
      <c r="I26" s="7">
        <v>12.1492678318375</v>
      </c>
      <c r="J26" s="7">
        <v>13.925366084081199</v>
      </c>
      <c r="K26" s="7">
        <v>9.4189891355692001</v>
      </c>
      <c r="L26" s="7">
        <v>18.176665092111499</v>
      </c>
      <c r="M26" s="7">
        <v>12.8200283419934</v>
      </c>
      <c r="N26" s="7">
        <v>11.0911667453944</v>
      </c>
      <c r="O26" s="7">
        <v>7.6617855455833697</v>
      </c>
      <c r="P26" s="7">
        <v>6.81152574397733</v>
      </c>
      <c r="Q26" s="7">
        <v>4.2607463391591898</v>
      </c>
      <c r="R26" s="7">
        <v>10.8644307982995</v>
      </c>
      <c r="S26" s="7">
        <v>12.4988190836089</v>
      </c>
      <c r="T26" s="7">
        <v>19.8582900330657</v>
      </c>
      <c r="U26" s="7">
        <v>5.9045819555975401</v>
      </c>
    </row>
    <row r="27" spans="1:21" x14ac:dyDescent="0.3">
      <c r="A27" s="3">
        <v>1984</v>
      </c>
      <c r="B27" s="7">
        <v>15.244017335594499</v>
      </c>
      <c r="C27" s="7">
        <v>6.8777086866402897</v>
      </c>
      <c r="D27" s="7">
        <v>11.5162966461974</v>
      </c>
      <c r="E27" s="7">
        <v>8.6018466176747701</v>
      </c>
      <c r="F27" s="7">
        <v>13.9061616732617</v>
      </c>
      <c r="G27" s="7">
        <v>10.307141511211601</v>
      </c>
      <c r="H27" s="7">
        <v>6.5102694554362204</v>
      </c>
      <c r="I27" s="7">
        <v>11.3340870548332</v>
      </c>
      <c r="J27" s="7">
        <v>8.3286225739589206</v>
      </c>
      <c r="K27" s="7">
        <v>4.0135669869982999</v>
      </c>
      <c r="L27" s="7">
        <v>10.033917467495799</v>
      </c>
      <c r="M27" s="7">
        <v>11.5225174298097</v>
      </c>
      <c r="N27" s="7">
        <v>10.231769361221</v>
      </c>
      <c r="O27" s="7">
        <v>8.0553985302430799</v>
      </c>
      <c r="P27" s="7">
        <v>9.5157339363105304</v>
      </c>
      <c r="Q27" s="7">
        <v>5.1347277181081603</v>
      </c>
      <c r="R27" s="7">
        <v>6.23704541172037</v>
      </c>
      <c r="S27" s="7">
        <v>12.1160731109855</v>
      </c>
      <c r="T27" s="7">
        <v>11.5319389485585</v>
      </c>
      <c r="U27" s="7">
        <v>13.481341521020299</v>
      </c>
    </row>
    <row r="28" spans="1:21" x14ac:dyDescent="0.3">
      <c r="A28" s="3">
        <v>1985</v>
      </c>
      <c r="B28" s="7">
        <v>9.7307510628247496</v>
      </c>
      <c r="C28" s="7">
        <v>1.74775625885687</v>
      </c>
      <c r="D28" s="7">
        <v>10.458195559754399</v>
      </c>
      <c r="E28" s="7">
        <v>6.93434104865376</v>
      </c>
      <c r="F28" s="7">
        <v>8.8238072744449703</v>
      </c>
      <c r="G28" s="7">
        <v>18.034955125177099</v>
      </c>
      <c r="H28" s="7">
        <v>9.7496457250826705</v>
      </c>
      <c r="I28" s="7">
        <v>13.849787435049601</v>
      </c>
      <c r="J28" s="7">
        <v>9.5890410958904102</v>
      </c>
      <c r="K28" s="7">
        <v>10.1653282947567</v>
      </c>
      <c r="L28" s="7">
        <v>14.1709966934341</v>
      </c>
      <c r="M28" s="7">
        <v>12.338214454416599</v>
      </c>
      <c r="N28" s="7">
        <v>12.5366084081247</v>
      </c>
      <c r="O28" s="7">
        <v>14.3032593292395</v>
      </c>
      <c r="P28" s="7">
        <v>14.860651865847901</v>
      </c>
      <c r="Q28" s="7">
        <v>10.5148795465281</v>
      </c>
      <c r="R28" s="7">
        <v>9.1639111950873904</v>
      </c>
      <c r="S28" s="7">
        <v>12.2342938119981</v>
      </c>
      <c r="T28" s="7">
        <v>18.025507794048199</v>
      </c>
      <c r="U28" s="7">
        <v>13.2357109116675</v>
      </c>
    </row>
    <row r="29" spans="1:21" x14ac:dyDescent="0.3">
      <c r="A29" s="3">
        <v>1986</v>
      </c>
      <c r="B29" s="7">
        <v>7.1610769957486999</v>
      </c>
      <c r="C29" s="7">
        <v>5.4038734057628703</v>
      </c>
      <c r="D29" s="7">
        <v>9.8157770429853599</v>
      </c>
      <c r="E29" s="7">
        <v>19.225318847425601</v>
      </c>
      <c r="F29" s="7">
        <v>14.5394426074634</v>
      </c>
      <c r="G29" s="7">
        <v>16.655644780349601</v>
      </c>
      <c r="H29" s="7">
        <v>15.002361832782199</v>
      </c>
      <c r="I29" s="7">
        <v>12.631081719414301</v>
      </c>
      <c r="J29" s="7">
        <v>17.732640529050499</v>
      </c>
      <c r="K29" s="7">
        <v>12.243741143127099</v>
      </c>
      <c r="L29" s="7">
        <v>18.469532357109099</v>
      </c>
      <c r="M29" s="7">
        <v>15.8809636277752</v>
      </c>
      <c r="N29" s="7">
        <v>10.599905526688699</v>
      </c>
      <c r="O29" s="7">
        <v>10.108644307983001</v>
      </c>
      <c r="P29" s="7">
        <v>13.349078885214899</v>
      </c>
      <c r="Q29" s="7">
        <v>7.2177609825224396</v>
      </c>
      <c r="R29" s="7">
        <v>4.4685876239962203</v>
      </c>
      <c r="S29" s="7">
        <v>5.4511100614076504</v>
      </c>
      <c r="T29" s="7">
        <v>9.4095418044402503</v>
      </c>
      <c r="U29" s="7">
        <v>13.5758148323099</v>
      </c>
    </row>
    <row r="30" spans="1:21" x14ac:dyDescent="0.3">
      <c r="A30" s="3">
        <v>1987</v>
      </c>
      <c r="B30" s="7">
        <v>34.917335852621598</v>
      </c>
      <c r="C30" s="7">
        <v>22.040623523854499</v>
      </c>
      <c r="D30" s="7">
        <v>12.111478507321699</v>
      </c>
      <c r="E30" s="7">
        <v>27.255550307038298</v>
      </c>
      <c r="F30" s="7">
        <v>21.813887576759601</v>
      </c>
      <c r="G30" s="7">
        <v>26.093528578176699</v>
      </c>
      <c r="H30" s="7">
        <v>13.2923948984412</v>
      </c>
      <c r="I30" s="7">
        <v>16.8068020784129</v>
      </c>
      <c r="J30" s="7">
        <v>19.4331601322626</v>
      </c>
      <c r="K30" s="7">
        <v>13.6419461502126</v>
      </c>
      <c r="L30" s="7">
        <v>21.114785073216801</v>
      </c>
      <c r="M30" s="7">
        <v>19.622106754841798</v>
      </c>
      <c r="N30" s="7">
        <v>13.4435521965045</v>
      </c>
      <c r="O30" s="7">
        <v>14.992914501653299</v>
      </c>
      <c r="P30" s="7">
        <v>17.770429853566402</v>
      </c>
      <c r="Q30" s="7">
        <v>8.0680207841284801</v>
      </c>
      <c r="R30" s="7">
        <v>10.8077468115257</v>
      </c>
      <c r="S30" s="7">
        <v>11.327350023618299</v>
      </c>
      <c r="T30" s="7">
        <v>13.8686820973075</v>
      </c>
      <c r="U30" s="7">
        <v>15.059045819555999</v>
      </c>
    </row>
    <row r="31" spans="1:21" x14ac:dyDescent="0.3">
      <c r="A31" s="3">
        <v>1988</v>
      </c>
      <c r="B31" s="7">
        <v>5.9920859242509898</v>
      </c>
      <c r="C31" s="7">
        <v>5.26662898059167</v>
      </c>
      <c r="D31" s="7">
        <v>8.3608880491261193</v>
      </c>
      <c r="E31" s="7">
        <v>12.266817410966601</v>
      </c>
      <c r="F31" s="7">
        <v>7.6314301865460701</v>
      </c>
      <c r="G31" s="7">
        <v>9.2707744488411503</v>
      </c>
      <c r="H31" s="7">
        <v>2.9112492933860898</v>
      </c>
      <c r="I31" s="7">
        <v>9.4215187488223098</v>
      </c>
      <c r="J31" s="7">
        <v>6.8777086866402897</v>
      </c>
      <c r="K31" s="7">
        <v>5.10646316186169</v>
      </c>
      <c r="L31" s="7">
        <v>11.616732617297901</v>
      </c>
      <c r="M31" s="7">
        <v>10.128132654984</v>
      </c>
      <c r="N31" s="7">
        <v>5.9826644055021703</v>
      </c>
      <c r="O31" s="7">
        <v>6.5102694554362204</v>
      </c>
      <c r="P31" s="7">
        <v>11.8993781797626</v>
      </c>
      <c r="Q31" s="7">
        <v>4.8803467118899597</v>
      </c>
      <c r="R31" s="7">
        <v>11.7015262860373</v>
      </c>
      <c r="S31" s="7">
        <v>10.043338986244599</v>
      </c>
      <c r="T31" s="7">
        <v>15.1026945543622</v>
      </c>
      <c r="U31" s="7">
        <v>4.67642890883325</v>
      </c>
    </row>
    <row r="32" spans="1:21" x14ac:dyDescent="0.3">
      <c r="A32" s="3">
        <v>1989</v>
      </c>
      <c r="B32" s="7">
        <v>7.4633915918753004</v>
      </c>
      <c r="C32" s="7">
        <v>6.9910250354274899</v>
      </c>
      <c r="D32" s="7">
        <v>9.4284364666981606</v>
      </c>
      <c r="E32" s="7">
        <v>14.2560226735947</v>
      </c>
      <c r="F32" s="7">
        <v>11.913084553613601</v>
      </c>
      <c r="G32" s="7">
        <v>13.4435521965045</v>
      </c>
      <c r="H32" s="7">
        <v>7.1705243268776604</v>
      </c>
      <c r="I32" s="7">
        <v>17.742087860179499</v>
      </c>
      <c r="J32" s="7">
        <v>7.2555503070382601</v>
      </c>
      <c r="K32" s="7">
        <v>5.1960321209258398</v>
      </c>
      <c r="L32" s="7">
        <v>12.5649504015116</v>
      </c>
      <c r="M32" s="7">
        <v>8.7860179499291409</v>
      </c>
      <c r="N32" s="7">
        <v>7.3689182805857296</v>
      </c>
      <c r="O32" s="7">
        <v>9.5795937647614604</v>
      </c>
      <c r="P32" s="7">
        <v>11.5257439773264</v>
      </c>
      <c r="Q32" s="7">
        <v>7.8601794992914504</v>
      </c>
      <c r="R32" s="7">
        <v>7.6334435521964998</v>
      </c>
      <c r="S32" s="7">
        <v>9.9291450165328303</v>
      </c>
      <c r="T32" s="7">
        <v>11.8847425602267</v>
      </c>
      <c r="U32" s="7">
        <v>14.2465753424658</v>
      </c>
    </row>
    <row r="33" spans="1:21" x14ac:dyDescent="0.3">
      <c r="A33" s="3">
        <v>1990</v>
      </c>
      <c r="B33" s="7">
        <v>10.543221539915001</v>
      </c>
      <c r="C33" s="7">
        <v>4.7236655644780301</v>
      </c>
      <c r="D33" s="7">
        <v>14.5488899385923</v>
      </c>
      <c r="E33" s="7">
        <v>16.9674067076051</v>
      </c>
      <c r="F33" s="7">
        <v>9.7118564005668393</v>
      </c>
      <c r="G33" s="7">
        <v>7.3783656117146901</v>
      </c>
      <c r="H33" s="7">
        <v>3.9678790741615502</v>
      </c>
      <c r="I33" s="7">
        <v>13.0089749645725</v>
      </c>
      <c r="J33" s="7">
        <v>7.8885214926783203</v>
      </c>
      <c r="K33" s="7">
        <v>5.5266887104393003</v>
      </c>
      <c r="L33" s="7">
        <v>9.9669343410486508</v>
      </c>
      <c r="M33" s="7">
        <v>12.0075578649032</v>
      </c>
      <c r="N33" s="7">
        <v>10.968351440717999</v>
      </c>
      <c r="O33" s="7">
        <v>10.4487482286254</v>
      </c>
      <c r="P33" s="7">
        <v>11.2423240434577</v>
      </c>
      <c r="Q33" s="7">
        <v>7.8601794992914504</v>
      </c>
      <c r="R33" s="7">
        <v>9.6740670760510206</v>
      </c>
      <c r="S33" s="7">
        <v>12.2153991497402</v>
      </c>
      <c r="T33" s="7">
        <v>10.5148795465281</v>
      </c>
      <c r="U33" s="7">
        <v>15.9565422768068</v>
      </c>
    </row>
    <row r="34" spans="1:21" x14ac:dyDescent="0.3">
      <c r="A34" s="3">
        <v>1991</v>
      </c>
      <c r="B34" s="7">
        <v>16.986301369863</v>
      </c>
      <c r="C34" s="7">
        <v>8.7671232876712306</v>
      </c>
      <c r="D34" s="7">
        <v>11.8752952290978</v>
      </c>
      <c r="E34" s="7">
        <v>18.356164383561602</v>
      </c>
      <c r="F34" s="7">
        <v>16.164383561643799</v>
      </c>
      <c r="G34" s="7">
        <v>22.7397260273973</v>
      </c>
      <c r="H34" s="7">
        <v>10.684931506849299</v>
      </c>
      <c r="I34" s="7">
        <v>9.5890410958904102</v>
      </c>
      <c r="J34" s="7">
        <v>12.328767123287699</v>
      </c>
      <c r="K34" s="7">
        <v>10.1369863013699</v>
      </c>
      <c r="L34" s="7">
        <v>11.5068493150685</v>
      </c>
      <c r="M34" s="7">
        <v>16.438356164383599</v>
      </c>
      <c r="N34" s="7">
        <v>10.684931506849299</v>
      </c>
      <c r="O34" s="7">
        <v>11.2328767123288</v>
      </c>
      <c r="P34" s="7">
        <v>11.780821917808201</v>
      </c>
      <c r="Q34" s="7">
        <v>6.02739726027397</v>
      </c>
      <c r="R34" s="7">
        <v>7.3972602739726003</v>
      </c>
      <c r="S34" s="7">
        <v>7.9452054794520599</v>
      </c>
      <c r="T34" s="7">
        <v>9.8630136986301409</v>
      </c>
      <c r="U34" s="7">
        <v>15.342465753424699</v>
      </c>
    </row>
    <row r="35" spans="1:21" x14ac:dyDescent="0.3">
      <c r="A35" s="3">
        <v>1992</v>
      </c>
      <c r="B35" s="7">
        <v>38.524590163934398</v>
      </c>
      <c r="C35" s="7">
        <v>19.672131147540998</v>
      </c>
      <c r="D35" s="7">
        <v>8.7954652810580995</v>
      </c>
      <c r="E35" s="7">
        <v>30.054644808743198</v>
      </c>
      <c r="F35" s="7">
        <v>17.486338797814199</v>
      </c>
      <c r="G35" s="7">
        <v>18.3060109289618</v>
      </c>
      <c r="H35" s="7">
        <v>9.5628415300546408</v>
      </c>
      <c r="I35" s="7">
        <v>9.0163934426229506</v>
      </c>
      <c r="J35" s="7">
        <v>8.4699453551912605</v>
      </c>
      <c r="K35" s="7">
        <v>9.8360655737704903</v>
      </c>
      <c r="L35" s="7">
        <v>9.8360655737704903</v>
      </c>
      <c r="M35" s="7">
        <v>12.2950819672131</v>
      </c>
      <c r="N35" s="7">
        <v>12.568306010929</v>
      </c>
      <c r="O35" s="7">
        <v>11.202185792349701</v>
      </c>
      <c r="P35" s="7">
        <v>12.568306010929</v>
      </c>
      <c r="Q35" s="7">
        <v>6.2841530054644803</v>
      </c>
      <c r="R35" s="7">
        <v>10.109289617486301</v>
      </c>
      <c r="S35" s="7">
        <v>9.8360655737704903</v>
      </c>
      <c r="T35" s="7">
        <v>8.7431693989070993</v>
      </c>
      <c r="U35" s="7">
        <v>12.054794520547899</v>
      </c>
    </row>
    <row r="36" spans="1:21" x14ac:dyDescent="0.3">
      <c r="A36" s="3">
        <v>1993</v>
      </c>
      <c r="B36" s="7">
        <v>29.863013698630098</v>
      </c>
      <c r="C36" s="7">
        <v>12.6027397260274</v>
      </c>
      <c r="D36" s="7">
        <v>9.0694378837978302</v>
      </c>
      <c r="E36" s="7">
        <v>15.8904109589041</v>
      </c>
      <c r="F36" s="7">
        <v>7.6712328767123301</v>
      </c>
      <c r="G36" s="7">
        <v>10.684931506849299</v>
      </c>
      <c r="H36" s="7">
        <v>6.8493150684931496</v>
      </c>
      <c r="I36" s="7">
        <v>17.2602739726027</v>
      </c>
      <c r="J36" s="7">
        <v>11.2328767123288</v>
      </c>
      <c r="K36" s="7">
        <v>11.2328767123288</v>
      </c>
      <c r="L36" s="7">
        <v>13.972602739726</v>
      </c>
      <c r="M36" s="7">
        <v>16.164383561643799</v>
      </c>
      <c r="N36" s="7">
        <v>15.6164383561644</v>
      </c>
      <c r="O36" s="7">
        <v>14.5205479452055</v>
      </c>
      <c r="P36" s="7">
        <v>11.2328767123288</v>
      </c>
      <c r="Q36" s="7">
        <v>8.4931506849315106</v>
      </c>
      <c r="R36" s="7">
        <v>13.150684931506801</v>
      </c>
      <c r="S36" s="7">
        <v>12.328767123287699</v>
      </c>
      <c r="T36" s="7">
        <v>11.2328767123288</v>
      </c>
      <c r="U36" s="7">
        <v>18.356164383561602</v>
      </c>
    </row>
    <row r="37" spans="1:21" x14ac:dyDescent="0.3">
      <c r="A37" s="3">
        <v>1994</v>
      </c>
      <c r="B37" s="7">
        <v>22.4657534246575</v>
      </c>
      <c r="C37" s="7">
        <v>9.8630136986301409</v>
      </c>
      <c r="D37" s="7">
        <v>13.112895606991</v>
      </c>
      <c r="E37" s="7">
        <v>20.821917808219201</v>
      </c>
      <c r="F37" s="7">
        <v>13.972602739726</v>
      </c>
      <c r="G37" s="7">
        <v>14.2465753424658</v>
      </c>
      <c r="H37" s="7">
        <v>15.6164383561644</v>
      </c>
      <c r="I37" s="7">
        <v>14.794520547945201</v>
      </c>
      <c r="J37" s="7">
        <v>13.698630136986299</v>
      </c>
      <c r="K37" s="7">
        <v>11.5068493150685</v>
      </c>
      <c r="L37" s="7">
        <v>12.054794520547899</v>
      </c>
      <c r="M37" s="7">
        <v>16.986301369863</v>
      </c>
      <c r="N37" s="7">
        <v>16.438356164383599</v>
      </c>
      <c r="O37" s="7">
        <v>15.8904109589041</v>
      </c>
      <c r="P37" s="7">
        <v>14.2465753424658</v>
      </c>
      <c r="Q37" s="7">
        <v>12.054794520547899</v>
      </c>
      <c r="R37" s="7">
        <v>8.7671232876712306</v>
      </c>
      <c r="S37" s="7">
        <v>10.1369863013699</v>
      </c>
      <c r="T37" s="7">
        <v>9.0410958904109595</v>
      </c>
      <c r="U37" s="7">
        <v>8.2191780821917799</v>
      </c>
    </row>
    <row r="38" spans="1:21" x14ac:dyDescent="0.3">
      <c r="A38" s="3">
        <v>1995</v>
      </c>
      <c r="B38" s="7">
        <v>8.7671232876712306</v>
      </c>
      <c r="C38" s="7">
        <v>6.3013698630136998</v>
      </c>
      <c r="D38" s="7">
        <v>4.2985356636750103</v>
      </c>
      <c r="E38" s="7">
        <v>12.6027397260274</v>
      </c>
      <c r="F38" s="7">
        <v>12.328767123287699</v>
      </c>
      <c r="G38" s="7">
        <v>11.2328767123288</v>
      </c>
      <c r="H38" s="7">
        <v>6.8493150684931496</v>
      </c>
      <c r="I38" s="7">
        <v>13.150684931506801</v>
      </c>
      <c r="J38" s="7">
        <v>12.6027397260274</v>
      </c>
      <c r="K38" s="7">
        <v>6.5753424657534199</v>
      </c>
      <c r="L38" s="7">
        <v>13.698630136986299</v>
      </c>
      <c r="M38" s="7">
        <v>13.424657534246601</v>
      </c>
      <c r="N38" s="7">
        <v>13.150684931506801</v>
      </c>
      <c r="O38" s="7">
        <v>11.2328767123288</v>
      </c>
      <c r="P38" s="7">
        <v>7.9452054794520599</v>
      </c>
      <c r="Q38" s="7">
        <v>5.75342465753425</v>
      </c>
      <c r="R38" s="7">
        <v>10.1369863013699</v>
      </c>
      <c r="S38" s="7">
        <v>8.2191780821917799</v>
      </c>
      <c r="T38" s="7">
        <v>8.4931506849315106</v>
      </c>
      <c r="U38" s="7">
        <v>15.068493150684899</v>
      </c>
    </row>
    <row r="39" spans="1:21" x14ac:dyDescent="0.3">
      <c r="A39" s="3">
        <v>1996</v>
      </c>
      <c r="B39" s="7">
        <v>1.3661202185792301</v>
      </c>
      <c r="C39" s="7">
        <v>0.54644808743169404</v>
      </c>
      <c r="D39" s="7">
        <v>8.4081247047709002</v>
      </c>
      <c r="E39" s="7">
        <v>9.2896174863388001</v>
      </c>
      <c r="F39" s="7">
        <v>8.1967213114754092</v>
      </c>
      <c r="G39" s="7">
        <v>12.021857923497301</v>
      </c>
      <c r="H39" s="7">
        <v>7.9234972677595596</v>
      </c>
      <c r="I39" s="7">
        <v>10.928961748633901</v>
      </c>
      <c r="J39" s="7">
        <v>4.9180327868852496</v>
      </c>
      <c r="K39" s="7">
        <v>5.7377049180327901</v>
      </c>
      <c r="L39" s="7">
        <v>11.202185792349701</v>
      </c>
      <c r="M39" s="7">
        <v>13.934426229508199</v>
      </c>
      <c r="N39" s="7">
        <v>15.8469945355191</v>
      </c>
      <c r="O39" s="7">
        <v>11.7486338797814</v>
      </c>
      <c r="P39" s="7">
        <v>11.4754098360656</v>
      </c>
      <c r="Q39" s="7">
        <v>9.5628415300546408</v>
      </c>
      <c r="R39" s="7">
        <v>13.6612021857924</v>
      </c>
      <c r="S39" s="7">
        <v>13.1147540983607</v>
      </c>
      <c r="T39" s="7">
        <v>11.7486338797814</v>
      </c>
      <c r="U39" s="7">
        <v>9.3150684931506795</v>
      </c>
    </row>
    <row r="40" spans="1:21" x14ac:dyDescent="0.3">
      <c r="A40" s="3">
        <v>1997</v>
      </c>
      <c r="B40" s="7">
        <v>63.561643835616401</v>
      </c>
      <c r="C40" s="7">
        <v>52.876712328767098</v>
      </c>
      <c r="D40" s="7">
        <v>22.040623523854499</v>
      </c>
      <c r="E40" s="7">
        <v>50.136986301369902</v>
      </c>
      <c r="F40" s="7">
        <v>37.260273972602697</v>
      </c>
      <c r="G40" s="7">
        <v>36.712328767123303</v>
      </c>
      <c r="H40" s="7">
        <v>35.342465753424698</v>
      </c>
      <c r="I40" s="7">
        <v>12.054794520547899</v>
      </c>
      <c r="J40" s="7">
        <v>20</v>
      </c>
      <c r="K40" s="7">
        <v>19.178082191780799</v>
      </c>
      <c r="L40" s="7">
        <v>18.630136986301402</v>
      </c>
      <c r="M40" s="7">
        <v>21.095890410958901</v>
      </c>
      <c r="N40" s="7">
        <v>18.082191780821901</v>
      </c>
      <c r="O40" s="7">
        <v>15.342465753424699</v>
      </c>
      <c r="P40" s="7">
        <v>14.794520547945201</v>
      </c>
      <c r="Q40" s="7">
        <v>12.328767123287699</v>
      </c>
      <c r="R40" s="7">
        <v>11.5068493150685</v>
      </c>
      <c r="S40" s="7">
        <v>10.4109589041096</v>
      </c>
      <c r="T40" s="7">
        <v>6.5753424657534199</v>
      </c>
      <c r="U40" s="7">
        <v>13.972602739726</v>
      </c>
    </row>
    <row r="41" spans="1:21" x14ac:dyDescent="0.3">
      <c r="A41" s="3">
        <v>1998</v>
      </c>
      <c r="B41" s="7">
        <v>43.287671232876697</v>
      </c>
      <c r="C41" s="7">
        <v>29.863013698630098</v>
      </c>
      <c r="D41" s="7">
        <v>12.905054322153999</v>
      </c>
      <c r="E41" s="7">
        <v>28.4931506849315</v>
      </c>
      <c r="F41" s="7">
        <v>26.027397260274</v>
      </c>
      <c r="G41" s="7">
        <v>20.821917808219201</v>
      </c>
      <c r="H41" s="7">
        <v>10.4109589041096</v>
      </c>
      <c r="I41" s="7">
        <v>6.8493150684931496</v>
      </c>
      <c r="J41" s="7">
        <v>13.698630136986299</v>
      </c>
      <c r="K41" s="7">
        <v>7.3972602739726003</v>
      </c>
      <c r="L41" s="7">
        <v>11.5068493150685</v>
      </c>
      <c r="M41" s="7">
        <v>9.3150684931506795</v>
      </c>
      <c r="N41" s="7">
        <v>9.0410958904109595</v>
      </c>
      <c r="O41" s="7">
        <v>8.4931506849315106</v>
      </c>
      <c r="P41" s="7">
        <v>8.2191780821917799</v>
      </c>
      <c r="Q41" s="7">
        <v>8.2191780821917799</v>
      </c>
      <c r="R41" s="7">
        <v>22.191780821917799</v>
      </c>
      <c r="S41" s="7">
        <v>21.095890410958901</v>
      </c>
      <c r="T41" s="7">
        <v>18.082191780821901</v>
      </c>
      <c r="U41" s="7">
        <v>5.75342465753425</v>
      </c>
    </row>
    <row r="42" spans="1:21" x14ac:dyDescent="0.3">
      <c r="A42" s="3">
        <v>1999</v>
      </c>
      <c r="B42" s="7">
        <v>9.5890410958904102</v>
      </c>
      <c r="C42" s="7">
        <v>3.0136986301369899</v>
      </c>
      <c r="D42" s="7">
        <v>9.5890410958904102</v>
      </c>
      <c r="E42" s="7">
        <v>8.2191780821917799</v>
      </c>
      <c r="F42" s="7">
        <v>15.342465753424699</v>
      </c>
      <c r="G42" s="7">
        <v>15.068493150684899</v>
      </c>
      <c r="H42" s="7">
        <v>8.2191780821917799</v>
      </c>
      <c r="I42" s="7">
        <v>6.8493150684931496</v>
      </c>
      <c r="J42" s="7">
        <v>11.5068493150685</v>
      </c>
      <c r="K42" s="7">
        <v>15.068493150684899</v>
      </c>
      <c r="L42" s="7">
        <v>13.698630136986299</v>
      </c>
      <c r="M42" s="7">
        <v>10.958904109589</v>
      </c>
      <c r="N42" s="7">
        <v>13.698630136986299</v>
      </c>
      <c r="O42" s="7">
        <v>8.4931506849315106</v>
      </c>
      <c r="P42" s="7">
        <v>9.3150684931506795</v>
      </c>
      <c r="Q42" s="7">
        <v>4.6575342465753398</v>
      </c>
      <c r="R42" s="7">
        <v>12.328767123287699</v>
      </c>
      <c r="S42" s="7">
        <v>12.328767123287699</v>
      </c>
      <c r="T42" s="7">
        <v>13.150684931506801</v>
      </c>
      <c r="U42" s="7">
        <v>12.054794520547899</v>
      </c>
    </row>
    <row r="43" spans="1:21" x14ac:dyDescent="0.3">
      <c r="A43" s="3">
        <v>2000</v>
      </c>
      <c r="B43" s="7">
        <v>13.3879781420765</v>
      </c>
      <c r="C43" s="7">
        <v>6.5573770491803298</v>
      </c>
      <c r="D43" s="7">
        <v>12.0736891828059</v>
      </c>
      <c r="E43" s="7">
        <v>5.7377049180327901</v>
      </c>
      <c r="F43" s="7">
        <v>15.027322404371599</v>
      </c>
      <c r="G43" s="7">
        <v>9.2896174863388001</v>
      </c>
      <c r="H43" s="7">
        <v>9.2896174863388001</v>
      </c>
      <c r="I43" s="7">
        <v>10.109289617486301</v>
      </c>
      <c r="J43" s="7">
        <v>10.109289617486301</v>
      </c>
      <c r="K43" s="7">
        <v>12.021857923497301</v>
      </c>
      <c r="L43" s="7">
        <v>13.6612021857924</v>
      </c>
      <c r="M43" s="7">
        <v>12.2950819672131</v>
      </c>
      <c r="N43" s="7">
        <v>10.3825136612022</v>
      </c>
      <c r="O43" s="7">
        <v>7.3770491803278704</v>
      </c>
      <c r="P43" s="7">
        <v>10.928961748633901</v>
      </c>
      <c r="Q43" s="7">
        <v>3.8251366120218599</v>
      </c>
      <c r="R43" s="7">
        <v>7.3770491803278704</v>
      </c>
      <c r="S43" s="7">
        <v>7.10382513661202</v>
      </c>
      <c r="T43" s="7">
        <v>11.4754098360656</v>
      </c>
      <c r="U43" s="7">
        <v>15.6164383561644</v>
      </c>
    </row>
    <row r="44" spans="1:21" x14ac:dyDescent="0.3">
      <c r="A44" s="3">
        <v>2001</v>
      </c>
      <c r="B44" s="7">
        <v>16.164383561643799</v>
      </c>
      <c r="C44" s="7">
        <v>8.7671232876712306</v>
      </c>
      <c r="D44" s="7">
        <v>21.369863013698598</v>
      </c>
      <c r="E44" s="7">
        <v>9.3150684931506795</v>
      </c>
      <c r="F44" s="7">
        <v>19.178082191780799</v>
      </c>
      <c r="G44" s="7">
        <v>23.013698630137</v>
      </c>
      <c r="H44" s="7">
        <v>11.780821917808201</v>
      </c>
      <c r="I44" s="7">
        <v>13.424657534246601</v>
      </c>
      <c r="J44" s="7">
        <v>21.643835616438398</v>
      </c>
      <c r="K44" s="7">
        <v>13.424657534246601</v>
      </c>
      <c r="L44" s="7">
        <v>20.5479452054795</v>
      </c>
      <c r="M44" s="7">
        <v>11.780821917808201</v>
      </c>
      <c r="N44" s="7">
        <v>20</v>
      </c>
      <c r="O44" s="7">
        <v>12.328767123287699</v>
      </c>
      <c r="P44" s="7">
        <v>12.328767123287699</v>
      </c>
      <c r="Q44" s="7">
        <v>10.4109589041096</v>
      </c>
      <c r="R44" s="7">
        <v>6.8493150684931496</v>
      </c>
      <c r="S44" s="7">
        <v>8.7671232876712306</v>
      </c>
      <c r="T44" s="7">
        <v>10.684931506849299</v>
      </c>
      <c r="U44" s="7">
        <v>20.821917808219201</v>
      </c>
    </row>
    <row r="45" spans="1:21" x14ac:dyDescent="0.3">
      <c r="A45" s="3">
        <v>2002</v>
      </c>
      <c r="B45" s="7">
        <v>20</v>
      </c>
      <c r="C45" s="7">
        <v>7.3972602739726003</v>
      </c>
      <c r="D45" s="7">
        <v>19.178082191780799</v>
      </c>
      <c r="E45" s="7">
        <v>11.5068493150685</v>
      </c>
      <c r="F45" s="7">
        <v>13.972602739726</v>
      </c>
      <c r="G45" s="7">
        <v>15.6164383561644</v>
      </c>
      <c r="H45" s="7">
        <v>11.5068493150685</v>
      </c>
      <c r="I45" s="7">
        <v>7.9452054794520599</v>
      </c>
      <c r="J45" s="7">
        <v>14.2465753424658</v>
      </c>
      <c r="K45" s="7">
        <v>10.4109589041096</v>
      </c>
      <c r="L45" s="7">
        <v>13.424657534246601</v>
      </c>
      <c r="M45" s="7">
        <v>10.1369863013699</v>
      </c>
      <c r="N45" s="7">
        <v>16.986301369863</v>
      </c>
      <c r="O45" s="7">
        <v>12.8767123287671</v>
      </c>
      <c r="P45" s="7">
        <v>16.164383561643799</v>
      </c>
      <c r="Q45" s="7">
        <v>9.0410958904109595</v>
      </c>
      <c r="R45" s="7">
        <v>10.4109589041096</v>
      </c>
      <c r="S45" s="7">
        <v>7.3972602739726003</v>
      </c>
      <c r="T45" s="7">
        <v>10.1369863013699</v>
      </c>
      <c r="U45" s="7">
        <v>23.561643835616401</v>
      </c>
    </row>
    <row r="46" spans="1:21" x14ac:dyDescent="0.3">
      <c r="A46" s="3">
        <v>2003</v>
      </c>
      <c r="B46" s="7">
        <v>24.383561643835598</v>
      </c>
      <c r="C46" s="7">
        <v>12.328767123287699</v>
      </c>
      <c r="D46" s="7">
        <v>12.328767123287699</v>
      </c>
      <c r="E46" s="7">
        <v>15.342465753424699</v>
      </c>
      <c r="F46" s="7">
        <v>16.164383561643799</v>
      </c>
      <c r="G46" s="7">
        <v>13.972602739726</v>
      </c>
      <c r="H46" s="7">
        <v>7.1232876712328803</v>
      </c>
      <c r="I46" s="7">
        <v>10.4109589041096</v>
      </c>
      <c r="J46" s="7">
        <v>17.5342465753425</v>
      </c>
      <c r="K46" s="7">
        <v>13.424657534246601</v>
      </c>
      <c r="L46" s="7">
        <v>15.068493150684899</v>
      </c>
      <c r="M46" s="7">
        <v>16.986301369863</v>
      </c>
      <c r="N46" s="7">
        <v>20.821917808219201</v>
      </c>
      <c r="O46" s="7">
        <v>11.2328767123288</v>
      </c>
      <c r="P46" s="7">
        <v>15.342465753424699</v>
      </c>
      <c r="Q46" s="7">
        <v>12.6027397260274</v>
      </c>
      <c r="R46" s="7">
        <v>13.424657534246601</v>
      </c>
      <c r="S46" s="7">
        <v>11.2328767123288</v>
      </c>
      <c r="T46" s="7">
        <v>15.8904109589041</v>
      </c>
      <c r="U46" s="7">
        <v>14.794520547945201</v>
      </c>
    </row>
    <row r="47" spans="1:21" x14ac:dyDescent="0.3">
      <c r="A47" s="3">
        <v>2004</v>
      </c>
      <c r="B47" s="7">
        <v>21.857923497267802</v>
      </c>
      <c r="C47" s="7">
        <v>6.8306010928961802</v>
      </c>
      <c r="D47" s="7">
        <v>9.8630136986301409</v>
      </c>
      <c r="E47" s="7">
        <v>11.4754098360656</v>
      </c>
      <c r="F47" s="7">
        <v>10.928961748633901</v>
      </c>
      <c r="G47" s="7">
        <v>12.2950819672131</v>
      </c>
      <c r="H47" s="7">
        <v>8.4699453551912605</v>
      </c>
      <c r="I47" s="7">
        <v>3.8251366120218599</v>
      </c>
      <c r="J47" s="7">
        <v>15.5737704918033</v>
      </c>
      <c r="K47" s="7">
        <v>12.568306010929</v>
      </c>
      <c r="L47" s="7">
        <v>16.6666666666667</v>
      </c>
      <c r="M47" s="7">
        <v>12.568306010929</v>
      </c>
      <c r="N47" s="7">
        <v>20.491803278688501</v>
      </c>
      <c r="O47" s="7">
        <v>14.4808743169399</v>
      </c>
      <c r="P47" s="7">
        <v>15.027322404371599</v>
      </c>
      <c r="Q47" s="7">
        <v>13.934426229508199</v>
      </c>
      <c r="R47" s="7">
        <v>11.202185792349701</v>
      </c>
      <c r="S47" s="7">
        <v>13.1147540983607</v>
      </c>
      <c r="T47" s="7">
        <v>24.8633879781421</v>
      </c>
      <c r="U47" s="7">
        <v>16.986301369863</v>
      </c>
    </row>
    <row r="48" spans="1:21" x14ac:dyDescent="0.3">
      <c r="A48" s="3">
        <v>2005</v>
      </c>
      <c r="B48" s="7">
        <v>14.5205479452055</v>
      </c>
      <c r="C48" s="7">
        <v>4.3835616438356197</v>
      </c>
      <c r="D48" s="7">
        <v>10.684931506849299</v>
      </c>
      <c r="E48" s="7">
        <v>6.8493150684931496</v>
      </c>
      <c r="F48" s="7">
        <v>7.6712328767123301</v>
      </c>
      <c r="G48" s="7">
        <v>15.068493150684899</v>
      </c>
      <c r="H48" s="7">
        <v>13.150684931506801</v>
      </c>
      <c r="I48" s="7">
        <v>8.7671232876712306</v>
      </c>
      <c r="J48" s="7">
        <v>21.917808219178099</v>
      </c>
      <c r="K48" s="7">
        <v>13.972602739726</v>
      </c>
      <c r="L48" s="7">
        <v>17.808219178082201</v>
      </c>
      <c r="M48" s="7">
        <v>13.150684931506801</v>
      </c>
      <c r="N48" s="7">
        <v>16.438356164383599</v>
      </c>
      <c r="O48" s="7">
        <v>10.958904109589</v>
      </c>
      <c r="P48" s="7">
        <v>12.054794520547899</v>
      </c>
      <c r="Q48" s="7">
        <v>6.5753424657534199</v>
      </c>
      <c r="R48" s="7">
        <v>7.3972602739726003</v>
      </c>
      <c r="S48" s="7">
        <v>6.5753424657534199</v>
      </c>
      <c r="T48" s="7">
        <v>14.2465753424658</v>
      </c>
      <c r="U48" s="7">
        <v>14.5205479452055</v>
      </c>
    </row>
    <row r="49" spans="1:21" x14ac:dyDescent="0.3">
      <c r="A49" s="3">
        <v>2006</v>
      </c>
      <c r="B49" s="7">
        <v>32.054794520547901</v>
      </c>
      <c r="C49" s="7">
        <v>19.178082191780799</v>
      </c>
      <c r="D49" s="7">
        <v>16.528925619834698</v>
      </c>
      <c r="E49" s="7">
        <v>18.356164383561602</v>
      </c>
      <c r="F49" s="7">
        <v>12.328767123287699</v>
      </c>
      <c r="G49" s="7">
        <v>20</v>
      </c>
      <c r="H49" s="7">
        <v>14.5205479452055</v>
      </c>
      <c r="I49" s="7">
        <v>9.5890410958904102</v>
      </c>
      <c r="J49" s="7">
        <v>17.808219178082201</v>
      </c>
      <c r="K49" s="7">
        <v>12.328767123287699</v>
      </c>
      <c r="L49" s="7">
        <v>16.712328767123299</v>
      </c>
      <c r="M49" s="7">
        <v>12.8767123287671</v>
      </c>
      <c r="N49" s="7">
        <v>14.794520547945201</v>
      </c>
      <c r="O49" s="7">
        <v>13.698630136986299</v>
      </c>
      <c r="P49" s="7">
        <v>10.4109589041096</v>
      </c>
      <c r="Q49" s="7">
        <v>8.4931506849315106</v>
      </c>
      <c r="R49" s="7">
        <v>7.1232876712328803</v>
      </c>
      <c r="S49" s="7">
        <v>6.5753424657534199</v>
      </c>
      <c r="T49" s="7">
        <v>17.808219178082201</v>
      </c>
      <c r="U49" s="7">
        <v>15.8904109589041</v>
      </c>
    </row>
    <row r="50" spans="1:21" x14ac:dyDescent="0.3">
      <c r="A50" s="3">
        <v>2007</v>
      </c>
      <c r="B50" s="7">
        <v>4.3835616438356197</v>
      </c>
      <c r="C50" s="7">
        <v>2.7397260273972601</v>
      </c>
      <c r="D50" s="7">
        <v>13.7362637362637</v>
      </c>
      <c r="E50" s="7">
        <v>4.9315068493150704</v>
      </c>
      <c r="F50" s="7">
        <v>3.2876712328767099</v>
      </c>
      <c r="G50" s="7">
        <v>8.4931506849315106</v>
      </c>
      <c r="H50" s="7">
        <v>6.8493150684931496</v>
      </c>
      <c r="I50" s="7">
        <v>4.3835616438356197</v>
      </c>
      <c r="J50" s="7">
        <v>6.3013698630136998</v>
      </c>
      <c r="K50" s="7">
        <v>7.3972602739726003</v>
      </c>
      <c r="L50" s="7">
        <v>9.8630136986301409</v>
      </c>
      <c r="M50" s="7">
        <v>8.4931506849315106</v>
      </c>
      <c r="N50" s="7">
        <v>10.4109589041096</v>
      </c>
      <c r="O50" s="7">
        <v>7.9452054794520599</v>
      </c>
      <c r="P50" s="7">
        <v>10.958904109589</v>
      </c>
      <c r="Q50" s="7">
        <v>4.9315068493150704</v>
      </c>
      <c r="R50" s="7">
        <v>8.7671232876712306</v>
      </c>
      <c r="S50" s="7">
        <v>9.8630136986301409</v>
      </c>
      <c r="T50" s="7">
        <v>12.6027397260274</v>
      </c>
      <c r="U50" s="7">
        <v>7.6712328767123301</v>
      </c>
    </row>
    <row r="51" spans="1:21" x14ac:dyDescent="0.3">
      <c r="A51" s="3">
        <v>2008</v>
      </c>
      <c r="B51" s="7">
        <v>12.2950819672131</v>
      </c>
      <c r="C51" s="7">
        <v>6.2841530054644803</v>
      </c>
      <c r="D51" s="7">
        <v>9.3150684931506795</v>
      </c>
      <c r="E51" s="7">
        <v>8.7431693989070993</v>
      </c>
      <c r="F51" s="7">
        <v>5.1912568306010902</v>
      </c>
      <c r="G51" s="7">
        <v>16.120218579235001</v>
      </c>
      <c r="H51" s="7">
        <v>8.4699453551912605</v>
      </c>
      <c r="I51" s="7">
        <v>15.027322404371599</v>
      </c>
      <c r="J51" s="7">
        <v>13.6612021857924</v>
      </c>
      <c r="K51" s="7">
        <v>14.4808743169399</v>
      </c>
      <c r="L51" s="7">
        <v>19.398907103825099</v>
      </c>
      <c r="M51" s="7">
        <v>16.120218579235001</v>
      </c>
      <c r="N51" s="7">
        <v>22.404371584699501</v>
      </c>
      <c r="O51" s="7">
        <v>12.021857923497301</v>
      </c>
      <c r="P51" s="7">
        <v>14.7540983606557</v>
      </c>
      <c r="Q51" s="7">
        <v>11.202185792349701</v>
      </c>
      <c r="R51" s="7">
        <v>13.3879781420765</v>
      </c>
      <c r="S51" s="7">
        <v>11.202185792349701</v>
      </c>
      <c r="T51" s="7">
        <v>17.486338797814199</v>
      </c>
      <c r="U51" s="7">
        <v>7.9452054794520599</v>
      </c>
    </row>
    <row r="52" spans="1:21" x14ac:dyDescent="0.3">
      <c r="A52" s="3">
        <v>2009</v>
      </c>
      <c r="B52" s="7">
        <v>22.191780821917799</v>
      </c>
      <c r="C52" s="7">
        <v>10.958904109589</v>
      </c>
      <c r="D52" s="7">
        <v>12.8767123287671</v>
      </c>
      <c r="E52" s="7">
        <v>10.4109589041096</v>
      </c>
      <c r="F52" s="7">
        <v>9.5890410958904102</v>
      </c>
      <c r="G52" s="7">
        <v>9.5890410958904102</v>
      </c>
      <c r="H52" s="7">
        <v>5.4794520547945202</v>
      </c>
      <c r="I52" s="7">
        <v>23.561643835616401</v>
      </c>
      <c r="J52" s="7">
        <v>14.2465753424658</v>
      </c>
      <c r="K52" s="7">
        <v>9.3150684931506795</v>
      </c>
      <c r="L52" s="7">
        <v>15.8904109589041</v>
      </c>
      <c r="M52" s="7">
        <v>13.698630136986299</v>
      </c>
      <c r="N52" s="7">
        <v>15.6164383561644</v>
      </c>
      <c r="O52" s="7">
        <v>9.3150684931506795</v>
      </c>
      <c r="P52" s="7">
        <v>12.6027397260274</v>
      </c>
      <c r="Q52" s="7">
        <v>8.2191780821917799</v>
      </c>
      <c r="R52" s="7">
        <v>12.8767123287671</v>
      </c>
      <c r="S52" s="7">
        <v>14.2465753424658</v>
      </c>
      <c r="T52" s="7">
        <v>14.5205479452055</v>
      </c>
      <c r="U52" s="7">
        <v>22.191780821917799</v>
      </c>
    </row>
    <row r="53" spans="1:21" x14ac:dyDescent="0.3">
      <c r="A53" s="3">
        <v>2010</v>
      </c>
      <c r="B53" s="7">
        <v>16.712328767123299</v>
      </c>
      <c r="C53" s="7">
        <v>5.2054794520547896</v>
      </c>
      <c r="D53" s="7">
        <v>6.3535911602209998</v>
      </c>
      <c r="E53" s="7">
        <v>7.3972602739726003</v>
      </c>
      <c r="F53" s="7">
        <v>1.6438356164383601</v>
      </c>
      <c r="G53" s="7">
        <v>9.0410958904109595</v>
      </c>
      <c r="H53" s="7">
        <v>3.8356164383561602</v>
      </c>
      <c r="I53" s="7">
        <v>3.0136986301369899</v>
      </c>
      <c r="J53" s="7">
        <v>6.3013698630136998</v>
      </c>
      <c r="K53" s="7">
        <v>9.0410958904109595</v>
      </c>
      <c r="L53" s="7">
        <v>8.7671232876712306</v>
      </c>
      <c r="M53" s="7">
        <v>11.2328767123288</v>
      </c>
      <c r="N53" s="7">
        <v>15.068493150684899</v>
      </c>
      <c r="O53" s="7">
        <v>11.2328767123288</v>
      </c>
      <c r="P53" s="7">
        <v>9.8630136986301409</v>
      </c>
      <c r="Q53" s="7">
        <v>5.75342465753425</v>
      </c>
      <c r="R53" s="7">
        <v>5.4794520547945202</v>
      </c>
      <c r="S53" s="7">
        <v>9.8630136986301409</v>
      </c>
      <c r="T53" s="7">
        <v>11.2328767123288</v>
      </c>
      <c r="U53" s="7">
        <v>3.8356164383561602</v>
      </c>
    </row>
    <row r="54" spans="1:21" x14ac:dyDescent="0.3">
      <c r="A54" s="3">
        <v>2011</v>
      </c>
      <c r="B54" s="7">
        <v>15.068493150684899</v>
      </c>
      <c r="C54" s="7">
        <v>6.5753424657534199</v>
      </c>
      <c r="D54" s="7">
        <v>15.068493150684899</v>
      </c>
      <c r="E54" s="7">
        <v>6.02739726027397</v>
      </c>
      <c r="F54" s="7">
        <v>5.75342465753425</v>
      </c>
      <c r="G54" s="7">
        <v>13.150684931506801</v>
      </c>
      <c r="H54" s="7">
        <v>6.3013698630136998</v>
      </c>
      <c r="I54" s="7">
        <v>2.7397260273972601</v>
      </c>
      <c r="J54" s="7">
        <v>6.02739726027397</v>
      </c>
      <c r="K54" s="7">
        <v>8.2191780821917799</v>
      </c>
      <c r="L54" s="7">
        <v>9.0410958904109595</v>
      </c>
      <c r="M54" s="7">
        <v>11.5068493150685</v>
      </c>
      <c r="N54" s="7">
        <v>16.438356164383599</v>
      </c>
      <c r="O54" s="7">
        <v>12.328767123287699</v>
      </c>
      <c r="P54" s="7">
        <v>9.8630136986301409</v>
      </c>
      <c r="Q54" s="7">
        <v>6.5753424657534199</v>
      </c>
      <c r="R54" s="7">
        <v>9.5890410958904102</v>
      </c>
      <c r="S54" s="7">
        <v>9.8630136986301409</v>
      </c>
      <c r="T54" s="7">
        <v>15.068493150684899</v>
      </c>
      <c r="U54" s="7">
        <v>11.780821917808201</v>
      </c>
    </row>
    <row r="55" spans="1:21" x14ac:dyDescent="0.3">
      <c r="A55" s="3">
        <v>2012</v>
      </c>
      <c r="B55" s="7">
        <v>38.524590163934398</v>
      </c>
      <c r="C55" s="7">
        <v>18.032786885245901</v>
      </c>
      <c r="D55" s="7">
        <v>22.191780821917799</v>
      </c>
      <c r="E55" s="7">
        <v>13.3879781420765</v>
      </c>
      <c r="F55" s="7">
        <v>9.0163934426229506</v>
      </c>
      <c r="G55" s="7">
        <v>18.8524590163934</v>
      </c>
      <c r="H55" s="7">
        <v>16.6666666666667</v>
      </c>
      <c r="I55" s="7">
        <v>13.3879781420765</v>
      </c>
      <c r="J55" s="7">
        <v>18.3060109289618</v>
      </c>
      <c r="K55" s="7">
        <v>16.120218579235001</v>
      </c>
      <c r="L55" s="7">
        <v>13.934426229508199</v>
      </c>
      <c r="M55" s="7">
        <v>16.9398907103825</v>
      </c>
      <c r="N55" s="7">
        <v>21.857923497267802</v>
      </c>
      <c r="O55" s="7">
        <v>15.300546448087401</v>
      </c>
      <c r="P55" s="7">
        <v>12.841530054644799</v>
      </c>
      <c r="Q55" s="7">
        <v>5.4644808743169397</v>
      </c>
      <c r="R55" s="7">
        <v>9.5628415300546408</v>
      </c>
      <c r="S55" s="7">
        <v>10.3825136612022</v>
      </c>
      <c r="T55" s="7">
        <v>13.3879781420765</v>
      </c>
      <c r="U55" s="7">
        <v>11.5068493150685</v>
      </c>
    </row>
    <row r="56" spans="1:21" x14ac:dyDescent="0.3">
      <c r="A56" s="3">
        <v>2013</v>
      </c>
      <c r="B56" s="7">
        <v>9.3150684931506795</v>
      </c>
      <c r="C56" s="7">
        <v>4.9315068493150704</v>
      </c>
      <c r="D56" s="7">
        <v>15.384615384615399</v>
      </c>
      <c r="E56" s="7">
        <v>7.6712328767123301</v>
      </c>
      <c r="F56" s="7">
        <v>8.4931506849315106</v>
      </c>
      <c r="G56" s="7">
        <v>16.438356164383599</v>
      </c>
      <c r="H56" s="7">
        <v>13.150684931506801</v>
      </c>
      <c r="I56" s="7">
        <v>10.958904109589</v>
      </c>
      <c r="J56" s="7">
        <v>10.4109589041096</v>
      </c>
      <c r="K56" s="7">
        <v>10.1369863013699</v>
      </c>
      <c r="L56" s="7">
        <v>15.068493150684899</v>
      </c>
      <c r="M56" s="7">
        <v>13.424657534246601</v>
      </c>
      <c r="N56" s="7">
        <v>18.356164383561602</v>
      </c>
      <c r="O56" s="7">
        <v>14.5205479452055</v>
      </c>
      <c r="P56" s="7">
        <v>15.342465753424699</v>
      </c>
      <c r="Q56" s="7">
        <v>10.1369863013699</v>
      </c>
      <c r="R56" s="7">
        <v>13.698630136986299</v>
      </c>
      <c r="S56" s="7">
        <v>14.794520547945201</v>
      </c>
      <c r="T56" s="7">
        <v>16.164383561643799</v>
      </c>
      <c r="U56" s="7">
        <v>13.150684931506801</v>
      </c>
    </row>
    <row r="57" spans="1:21" x14ac:dyDescent="0.3">
      <c r="A57" s="3">
        <v>2014</v>
      </c>
      <c r="B57" s="7">
        <v>18.082191780821901</v>
      </c>
      <c r="C57" s="7">
        <v>9.8630136986301409</v>
      </c>
      <c r="D57" s="7">
        <v>12.8767123287671</v>
      </c>
      <c r="E57" s="7">
        <v>12.328767123287699</v>
      </c>
      <c r="F57" s="7">
        <v>5.75342465753425</v>
      </c>
      <c r="G57" s="7">
        <v>12.328767123287699</v>
      </c>
      <c r="H57" s="7">
        <v>9.5890410958904102</v>
      </c>
      <c r="I57" s="7">
        <v>9.0410958904109595</v>
      </c>
      <c r="J57" s="7">
        <v>11.2328767123288</v>
      </c>
      <c r="K57" s="7">
        <v>11.2328767123288</v>
      </c>
      <c r="L57" s="7">
        <v>14.2465753424658</v>
      </c>
      <c r="M57" s="7">
        <v>14.794520547945201</v>
      </c>
      <c r="N57" s="7">
        <v>16.438356164383599</v>
      </c>
      <c r="O57" s="7">
        <v>12.8767123287671</v>
      </c>
      <c r="P57" s="7">
        <v>13.150684931506801</v>
      </c>
      <c r="Q57" s="7">
        <v>8.4931506849315106</v>
      </c>
      <c r="R57" s="7">
        <v>11.780821917808201</v>
      </c>
      <c r="S57" s="7">
        <v>14.2465753424658</v>
      </c>
      <c r="T57" s="7">
        <v>14.5205479452055</v>
      </c>
      <c r="U57" s="7">
        <v>9.8630136986301409</v>
      </c>
    </row>
    <row r="58" spans="1:21" x14ac:dyDescent="0.3">
      <c r="A58" s="3">
        <v>2015</v>
      </c>
      <c r="B58" s="7">
        <v>67.397260273972606</v>
      </c>
      <c r="C58" s="7">
        <v>49.315068493150697</v>
      </c>
      <c r="D58" s="7">
        <v>27.823691460055102</v>
      </c>
      <c r="E58" s="7">
        <v>41.917808219178099</v>
      </c>
      <c r="F58" s="7">
        <v>12.8767123287671</v>
      </c>
      <c r="G58" s="7">
        <v>27.945205479452099</v>
      </c>
      <c r="H58" s="7">
        <v>20</v>
      </c>
      <c r="I58" s="7">
        <v>12.6027397260274</v>
      </c>
      <c r="J58" s="7">
        <v>14.5205479452055</v>
      </c>
      <c r="K58" s="7">
        <v>14.794520547945201</v>
      </c>
      <c r="L58" s="7">
        <v>15.342465753424699</v>
      </c>
      <c r="M58" s="7">
        <v>16.986301369863</v>
      </c>
      <c r="N58" s="7">
        <v>16.438356164383599</v>
      </c>
      <c r="O58" s="7">
        <v>12.054794520547899</v>
      </c>
      <c r="P58" s="7">
        <v>15.068493150684899</v>
      </c>
      <c r="Q58" s="7">
        <v>9.8630136986301409</v>
      </c>
      <c r="R58" s="7">
        <v>12.6027397260274</v>
      </c>
      <c r="S58" s="7">
        <v>12.8767123287671</v>
      </c>
      <c r="T58" s="7">
        <v>12.6027397260274</v>
      </c>
      <c r="U58" s="7">
        <v>14.3646408839779</v>
      </c>
    </row>
    <row r="59" spans="1:21" x14ac:dyDescent="0.3">
      <c r="A59" s="3">
        <v>2016</v>
      </c>
      <c r="B59" s="7">
        <v>48.360655737704903</v>
      </c>
      <c r="C59" s="7">
        <v>32.240437158469902</v>
      </c>
      <c r="D59" s="7">
        <v>26.301369863013701</v>
      </c>
      <c r="E59" s="7">
        <v>29.781420765027299</v>
      </c>
      <c r="F59" s="7">
        <v>24.316939890710401</v>
      </c>
      <c r="G59" s="7">
        <v>31.4207650273224</v>
      </c>
      <c r="H59" s="7">
        <v>27.868852459016399</v>
      </c>
      <c r="I59" s="7">
        <v>11.202185792349701</v>
      </c>
      <c r="J59" s="7">
        <v>19.398907103825099</v>
      </c>
      <c r="K59" s="7">
        <v>19.283746556473801</v>
      </c>
      <c r="L59" s="7">
        <v>16.120218579235001</v>
      </c>
      <c r="M59" s="7">
        <v>19.125683060109299</v>
      </c>
      <c r="N59" s="7">
        <v>10.655737704918</v>
      </c>
      <c r="O59" s="7">
        <v>9.0163934426229506</v>
      </c>
      <c r="P59" s="7">
        <v>9.5890410958904102</v>
      </c>
      <c r="Q59" s="7">
        <v>6.2841530054644803</v>
      </c>
      <c r="R59" s="7">
        <v>11.7486338797814</v>
      </c>
      <c r="S59" s="7">
        <v>17.451523545706401</v>
      </c>
      <c r="T59" s="7">
        <v>18.3060109289618</v>
      </c>
      <c r="U59" s="7">
        <v>20.2739726027397</v>
      </c>
    </row>
    <row r="60" spans="1:21" x14ac:dyDescent="0.3">
      <c r="A60" s="3">
        <v>2017</v>
      </c>
      <c r="B60" s="7">
        <v>36.438356164383599</v>
      </c>
      <c r="C60" s="7">
        <v>27.397260273972599</v>
      </c>
      <c r="D60" s="7">
        <v>26.849315068493201</v>
      </c>
      <c r="E60" s="7">
        <v>27.123287671232902</v>
      </c>
      <c r="F60" s="7">
        <v>12.328767123287699</v>
      </c>
      <c r="G60" s="7">
        <v>22.7397260273973</v>
      </c>
      <c r="H60" s="7">
        <v>11.538461538461499</v>
      </c>
      <c r="I60" s="7">
        <v>17.2602739726027</v>
      </c>
      <c r="J60" s="7">
        <v>13.972602739726</v>
      </c>
      <c r="K60" s="7">
        <v>20.054945054945101</v>
      </c>
      <c r="L60" s="7">
        <v>17.808219178082201</v>
      </c>
      <c r="M60" s="7">
        <v>15.8904109589041</v>
      </c>
      <c r="N60" s="7">
        <v>9.9173553719008307</v>
      </c>
      <c r="O60" s="7">
        <v>10.958904109589</v>
      </c>
      <c r="P60" s="7">
        <v>12.6373626373626</v>
      </c>
      <c r="Q60" s="7">
        <v>12.6027397260274</v>
      </c>
      <c r="R60" s="7">
        <v>10.958904109589</v>
      </c>
      <c r="S60" s="7">
        <v>13.698630136986299</v>
      </c>
      <c r="T60" s="7">
        <v>16.438356164383599</v>
      </c>
      <c r="U60" s="7">
        <v>20.821917808219201</v>
      </c>
    </row>
    <row r="61" spans="1:21" x14ac:dyDescent="0.3">
      <c r="A61" s="3">
        <v>2018</v>
      </c>
      <c r="B61" s="7">
        <v>28.021978021978001</v>
      </c>
      <c r="C61" s="7">
        <v>18.356164383561602</v>
      </c>
      <c r="D61" s="7">
        <v>24.657534246575299</v>
      </c>
      <c r="E61" s="7">
        <v>14.5205479452055</v>
      </c>
      <c r="F61" s="7">
        <v>6.8681318681318704</v>
      </c>
      <c r="G61" s="7">
        <v>14.2465753424658</v>
      </c>
      <c r="H61" s="7">
        <v>8.0555555555555607</v>
      </c>
      <c r="I61" s="7">
        <v>6.3013698630136998</v>
      </c>
      <c r="J61" s="7">
        <v>9</v>
      </c>
      <c r="K61" s="7">
        <v>14.600550964187301</v>
      </c>
      <c r="L61" s="7">
        <v>12.6027397260274</v>
      </c>
      <c r="M61" s="7">
        <v>16.164383561643799</v>
      </c>
      <c r="N61" s="7">
        <v>9.3150684931506795</v>
      </c>
      <c r="O61" s="7">
        <v>12.328767123287699</v>
      </c>
      <c r="P61" s="7">
        <v>13.150684931506801</v>
      </c>
      <c r="Q61" s="7">
        <v>13.150684931506801</v>
      </c>
      <c r="R61" s="7">
        <v>16.438356164383599</v>
      </c>
      <c r="S61" s="7">
        <v>16.712328767123299</v>
      </c>
      <c r="T61" s="7">
        <v>13.698630136986299</v>
      </c>
      <c r="U61" s="7">
        <v>15.8904109589041</v>
      </c>
    </row>
    <row r="62" spans="1:21" x14ac:dyDescent="0.3">
      <c r="A62" s="3">
        <v>2019</v>
      </c>
      <c r="B62" s="7">
        <v>16.7</v>
      </c>
      <c r="C62" s="7">
        <v>13.7</v>
      </c>
      <c r="D62" s="7">
        <v>32.299999999999997</v>
      </c>
      <c r="E62" s="7">
        <v>18.899999999999999</v>
      </c>
      <c r="F62" s="7">
        <v>7.7</v>
      </c>
      <c r="G62" s="7">
        <v>15.3</v>
      </c>
      <c r="H62" s="7">
        <v>9.3000000000000007</v>
      </c>
      <c r="I62" s="7">
        <v>5.5</v>
      </c>
      <c r="J62" s="7">
        <v>11.7</v>
      </c>
      <c r="K62" s="7">
        <v>18.399999999999999</v>
      </c>
      <c r="L62" s="7">
        <v>12.6</v>
      </c>
      <c r="M62" s="7">
        <v>18.100000000000001</v>
      </c>
      <c r="N62" s="7">
        <v>9.4</v>
      </c>
      <c r="O62" s="7" t="s">
        <v>75</v>
      </c>
      <c r="P62" s="7">
        <v>10.1</v>
      </c>
      <c r="Q62" s="7">
        <v>8.1999999999999993</v>
      </c>
      <c r="R62" s="7">
        <v>10.5</v>
      </c>
      <c r="S62" s="7">
        <v>12.3</v>
      </c>
      <c r="T62" s="7">
        <v>18.100000000000001</v>
      </c>
      <c r="U62" s="7">
        <v>12.6</v>
      </c>
    </row>
    <row r="64" spans="1:21" x14ac:dyDescent="0.3">
      <c r="A64" t="s">
        <v>143</v>
      </c>
      <c r="B64" s="7">
        <f>AVERAGE(B4:B33)</f>
        <v>9.8765230379794779</v>
      </c>
      <c r="C64" s="7">
        <f t="shared" ref="C64:U64" si="0">AVERAGE(C4:C33)</f>
        <v>10.252877004869076</v>
      </c>
      <c r="D64" s="7">
        <f t="shared" si="0"/>
        <v>10.092235785495856</v>
      </c>
      <c r="E64" s="7">
        <f t="shared" si="0"/>
        <v>10.295846874077743</v>
      </c>
      <c r="F64" s="7">
        <f t="shared" si="0"/>
        <v>10.712369110917423</v>
      </c>
      <c r="G64" s="7">
        <f t="shared" si="0"/>
        <v>10.090431092560619</v>
      </c>
      <c r="H64" s="7">
        <f t="shared" si="0"/>
        <v>10.150723650077044</v>
      </c>
      <c r="I64" s="7">
        <f t="shared" si="0"/>
        <v>10.186111562827763</v>
      </c>
      <c r="J64" s="7">
        <f t="shared" si="0"/>
        <v>10.280183061399896</v>
      </c>
      <c r="K64" s="7">
        <f t="shared" si="0"/>
        <v>10.269582777291651</v>
      </c>
      <c r="L64" s="7">
        <f t="shared" si="0"/>
        <v>10.330697889321675</v>
      </c>
      <c r="M64" s="7">
        <f t="shared" si="0"/>
        <v>10.200019273243838</v>
      </c>
      <c r="N64" s="7">
        <f t="shared" si="0"/>
        <v>10.167295198122927</v>
      </c>
      <c r="O64" s="7">
        <f t="shared" si="0"/>
        <v>10.239425313168708</v>
      </c>
      <c r="P64" s="7">
        <f t="shared" si="0"/>
        <v>10.280904947630988</v>
      </c>
      <c r="Q64" s="7">
        <f t="shared" si="0"/>
        <v>8.1967505655062372</v>
      </c>
      <c r="R64" s="7">
        <f t="shared" si="0"/>
        <v>9.0191863421534268</v>
      </c>
      <c r="S64" s="7">
        <f t="shared" si="0"/>
        <v>10.047514568937562</v>
      </c>
      <c r="T64" s="7">
        <f t="shared" si="0"/>
        <v>10.022140999266069</v>
      </c>
      <c r="U64" s="7">
        <f t="shared" si="0"/>
        <v>10.817893944960558</v>
      </c>
    </row>
    <row r="65" spans="1:21" x14ac:dyDescent="0.3">
      <c r="A65" t="s">
        <v>144</v>
      </c>
      <c r="B65" s="7">
        <f>AVERAGE(B4:B62)</f>
        <v>17.060465860413579</v>
      </c>
      <c r="C65" s="7">
        <f t="shared" ref="C65:U65" si="1">AVERAGE(C4:C62)</f>
        <v>12.23957925557883</v>
      </c>
      <c r="D65" s="7">
        <f t="shared" si="1"/>
        <v>13.325195283648396</v>
      </c>
      <c r="E65" s="7">
        <f t="shared" si="1"/>
        <v>13.296008977283311</v>
      </c>
      <c r="F65" s="7">
        <f t="shared" si="1"/>
        <v>11.638825919057387</v>
      </c>
      <c r="G65" s="7">
        <f t="shared" si="1"/>
        <v>13.380841163343852</v>
      </c>
      <c r="H65" s="7">
        <f t="shared" si="1"/>
        <v>10.82927740151101</v>
      </c>
      <c r="I65" s="7">
        <f t="shared" si="1"/>
        <v>10.256416268641948</v>
      </c>
      <c r="J65" s="7">
        <f t="shared" si="1"/>
        <v>11.708059780072398</v>
      </c>
      <c r="K65" s="7">
        <f t="shared" si="1"/>
        <v>11.287902945164502</v>
      </c>
      <c r="L65" s="7">
        <f t="shared" si="1"/>
        <v>12.213574284464416</v>
      </c>
      <c r="M65" s="7">
        <f t="shared" si="1"/>
        <v>12.18451044130464</v>
      </c>
      <c r="N65" s="7">
        <f t="shared" si="1"/>
        <v>12.58270301740964</v>
      </c>
      <c r="O65" s="7">
        <f t="shared" si="1"/>
        <v>11.003333001332724</v>
      </c>
      <c r="P65" s="7">
        <f t="shared" si="1"/>
        <v>11.223471135861677</v>
      </c>
      <c r="Q65" s="7">
        <f t="shared" si="1"/>
        <v>8.3905670450542864</v>
      </c>
      <c r="R65" s="7">
        <f t="shared" si="1"/>
        <v>10.016974286800655</v>
      </c>
      <c r="S65" s="7">
        <f t="shared" si="1"/>
        <v>10.764561714682547</v>
      </c>
      <c r="T65" s="7">
        <f t="shared" si="1"/>
        <v>11.810677177292858</v>
      </c>
      <c r="U65" s="7">
        <f t="shared" si="1"/>
        <v>12.434072345902063</v>
      </c>
    </row>
    <row r="66" spans="1:21" x14ac:dyDescent="0.3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FE81-0174-4733-99B5-72CB3457C631}">
  <dimension ref="A1:U6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4.4" x14ac:dyDescent="0.3"/>
  <cols>
    <col min="2" max="2" width="8" customWidth="1"/>
    <col min="3" max="3" width="9.5546875" customWidth="1"/>
    <col min="4" max="4" width="9.88671875" customWidth="1"/>
    <col min="10" max="10" width="9.5546875" customWidth="1"/>
    <col min="11" max="11" width="9.33203125" customWidth="1"/>
    <col min="12" max="12" width="8.88671875" customWidth="1"/>
    <col min="14" max="14" width="9" customWidth="1"/>
    <col min="15" max="15" width="8.88671875" customWidth="1"/>
    <col min="16" max="16" width="8.5546875" customWidth="1"/>
  </cols>
  <sheetData>
    <row r="1" spans="1:21" ht="15.6" x14ac:dyDescent="0.3">
      <c r="A1" s="120" t="s">
        <v>152</v>
      </c>
    </row>
    <row r="3" spans="1:21" x14ac:dyDescent="0.3">
      <c r="B3" s="2" t="s">
        <v>55</v>
      </c>
      <c r="C3" s="2" t="s">
        <v>56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61</v>
      </c>
      <c r="I3" s="2" t="s">
        <v>62</v>
      </c>
      <c r="J3" s="2" t="s">
        <v>63</v>
      </c>
      <c r="K3" s="2" t="s">
        <v>64</v>
      </c>
      <c r="L3" s="2" t="s">
        <v>65</v>
      </c>
      <c r="M3" s="2" t="s">
        <v>66</v>
      </c>
      <c r="N3" s="2" t="s">
        <v>67</v>
      </c>
      <c r="O3" s="2" t="s">
        <v>68</v>
      </c>
      <c r="P3" s="2" t="s">
        <v>69</v>
      </c>
      <c r="Q3" s="2" t="s">
        <v>70</v>
      </c>
      <c r="R3" s="2" t="s">
        <v>71</v>
      </c>
      <c r="S3" s="2" t="s">
        <v>72</v>
      </c>
      <c r="T3" s="2" t="s">
        <v>73</v>
      </c>
      <c r="U3" s="2" t="s">
        <v>74</v>
      </c>
    </row>
    <row r="4" spans="1:21" x14ac:dyDescent="0.3">
      <c r="A4" s="3">
        <v>1961</v>
      </c>
      <c r="B4" s="7" t="s">
        <v>75</v>
      </c>
      <c r="C4" s="7" t="s">
        <v>75</v>
      </c>
      <c r="D4" s="7" t="s">
        <v>75</v>
      </c>
      <c r="E4" s="7" t="s">
        <v>75</v>
      </c>
      <c r="F4" s="7" t="s">
        <v>75</v>
      </c>
      <c r="G4" s="7" t="s">
        <v>75</v>
      </c>
      <c r="H4" s="7" t="s">
        <v>75</v>
      </c>
      <c r="I4" s="7" t="s">
        <v>75</v>
      </c>
      <c r="J4" s="7">
        <v>4</v>
      </c>
      <c r="K4" s="7">
        <v>23</v>
      </c>
      <c r="L4" s="7">
        <v>17</v>
      </c>
      <c r="M4" s="7">
        <v>8</v>
      </c>
      <c r="N4" s="7">
        <v>24</v>
      </c>
      <c r="O4" s="7">
        <v>8</v>
      </c>
      <c r="P4" s="7">
        <v>20</v>
      </c>
      <c r="Q4">
        <v>22</v>
      </c>
      <c r="R4">
        <v>101</v>
      </c>
      <c r="S4" s="7">
        <v>127</v>
      </c>
      <c r="T4" s="7">
        <v>83</v>
      </c>
      <c r="U4" t="s">
        <v>75</v>
      </c>
    </row>
    <row r="5" spans="1:21" x14ac:dyDescent="0.3">
      <c r="A5" s="3">
        <v>1962</v>
      </c>
      <c r="B5" s="7" t="s">
        <v>75</v>
      </c>
      <c r="C5" s="7" t="s">
        <v>75</v>
      </c>
      <c r="D5" s="7" t="s">
        <v>75</v>
      </c>
      <c r="E5" s="7" t="s">
        <v>75</v>
      </c>
      <c r="F5" s="7" t="s">
        <v>75</v>
      </c>
      <c r="G5" s="7" t="s">
        <v>75</v>
      </c>
      <c r="H5" s="7" t="s">
        <v>75</v>
      </c>
      <c r="I5" s="7" t="s">
        <v>75</v>
      </c>
      <c r="J5" s="7">
        <v>5</v>
      </c>
      <c r="K5" s="7">
        <v>34</v>
      </c>
      <c r="L5" s="7">
        <v>35</v>
      </c>
      <c r="M5" s="7">
        <v>6</v>
      </c>
      <c r="N5" s="7">
        <v>41</v>
      </c>
      <c r="O5" s="7">
        <v>36</v>
      </c>
      <c r="P5" s="7">
        <v>33</v>
      </c>
      <c r="Q5">
        <v>19</v>
      </c>
      <c r="R5">
        <v>74</v>
      </c>
      <c r="S5" s="7">
        <v>93</v>
      </c>
      <c r="T5" s="7">
        <v>67</v>
      </c>
      <c r="U5" t="s">
        <v>75</v>
      </c>
    </row>
    <row r="6" spans="1:21" x14ac:dyDescent="0.3">
      <c r="A6" s="3">
        <v>1963</v>
      </c>
      <c r="B6" s="7" t="s">
        <v>75</v>
      </c>
      <c r="C6" s="7" t="s">
        <v>75</v>
      </c>
      <c r="D6" s="7" t="s">
        <v>75</v>
      </c>
      <c r="E6" s="7" t="s">
        <v>75</v>
      </c>
      <c r="F6" s="7" t="s">
        <v>75</v>
      </c>
      <c r="G6" s="7" t="s">
        <v>75</v>
      </c>
      <c r="H6" s="7" t="s">
        <v>75</v>
      </c>
      <c r="I6" s="7" t="s">
        <v>75</v>
      </c>
      <c r="J6" s="7">
        <v>6</v>
      </c>
      <c r="K6" s="7">
        <v>29</v>
      </c>
      <c r="L6" s="7">
        <v>29</v>
      </c>
      <c r="M6" s="7">
        <v>9</v>
      </c>
      <c r="N6" s="7">
        <v>16</v>
      </c>
      <c r="O6" s="7">
        <v>41</v>
      </c>
      <c r="P6" s="7">
        <v>29</v>
      </c>
      <c r="Q6">
        <v>16</v>
      </c>
      <c r="R6">
        <v>59</v>
      </c>
      <c r="S6" s="7">
        <v>96</v>
      </c>
      <c r="T6" s="7">
        <v>101</v>
      </c>
      <c r="U6" t="s">
        <v>75</v>
      </c>
    </row>
    <row r="7" spans="1:21" x14ac:dyDescent="0.3">
      <c r="A7" s="3">
        <v>1964</v>
      </c>
      <c r="B7" s="7" t="s">
        <v>75</v>
      </c>
      <c r="C7" s="7" t="s">
        <v>75</v>
      </c>
      <c r="D7" s="7" t="s">
        <v>75</v>
      </c>
      <c r="E7" s="7" t="s">
        <v>75</v>
      </c>
      <c r="F7" s="7">
        <v>8</v>
      </c>
      <c r="G7" s="7" t="s">
        <v>75</v>
      </c>
      <c r="H7" s="7" t="s">
        <v>75</v>
      </c>
      <c r="I7" s="7" t="s">
        <v>75</v>
      </c>
      <c r="J7" s="7">
        <v>7</v>
      </c>
      <c r="K7" s="7">
        <v>45</v>
      </c>
      <c r="L7" s="7">
        <v>37</v>
      </c>
      <c r="M7" s="7">
        <v>13</v>
      </c>
      <c r="N7" s="7">
        <v>27</v>
      </c>
      <c r="O7" s="7">
        <v>15</v>
      </c>
      <c r="P7" s="7">
        <v>15</v>
      </c>
      <c r="Q7">
        <v>19</v>
      </c>
      <c r="R7">
        <v>75</v>
      </c>
      <c r="S7" s="7">
        <v>110</v>
      </c>
      <c r="T7" s="7">
        <v>110</v>
      </c>
      <c r="U7" t="s">
        <v>75</v>
      </c>
    </row>
    <row r="8" spans="1:21" x14ac:dyDescent="0.3">
      <c r="A8" s="3">
        <v>1965</v>
      </c>
      <c r="B8" s="7" t="s">
        <v>75</v>
      </c>
      <c r="C8" s="7" t="s">
        <v>75</v>
      </c>
      <c r="D8" s="7" t="s">
        <v>75</v>
      </c>
      <c r="E8" s="7" t="s">
        <v>75</v>
      </c>
      <c r="F8" s="7">
        <v>0</v>
      </c>
      <c r="G8" s="7" t="s">
        <v>75</v>
      </c>
      <c r="H8" s="7" t="s">
        <v>75</v>
      </c>
      <c r="I8" s="7" t="s">
        <v>75</v>
      </c>
      <c r="J8" s="7">
        <v>5</v>
      </c>
      <c r="K8" s="7">
        <v>29</v>
      </c>
      <c r="L8" s="7">
        <v>18</v>
      </c>
      <c r="M8" s="7">
        <v>6</v>
      </c>
      <c r="N8" s="7">
        <v>30</v>
      </c>
      <c r="O8" s="7">
        <v>12</v>
      </c>
      <c r="P8" s="7">
        <v>48</v>
      </c>
      <c r="Q8">
        <v>35</v>
      </c>
      <c r="R8">
        <v>63</v>
      </c>
      <c r="S8" s="7">
        <v>79</v>
      </c>
      <c r="T8" s="7">
        <v>87</v>
      </c>
      <c r="U8" t="s">
        <v>75</v>
      </c>
    </row>
    <row r="9" spans="1:21" x14ac:dyDescent="0.3">
      <c r="A9" s="3">
        <v>1966</v>
      </c>
      <c r="B9" s="7" t="s">
        <v>75</v>
      </c>
      <c r="C9" s="7" t="s">
        <v>75</v>
      </c>
      <c r="D9" s="7" t="s">
        <v>75</v>
      </c>
      <c r="E9" s="7" t="s">
        <v>75</v>
      </c>
      <c r="F9" s="7">
        <v>2</v>
      </c>
      <c r="G9" s="7" t="s">
        <v>75</v>
      </c>
      <c r="H9" s="7" t="s">
        <v>75</v>
      </c>
      <c r="I9" s="7" t="s">
        <v>75</v>
      </c>
      <c r="J9" s="7">
        <v>8</v>
      </c>
      <c r="K9" s="7">
        <v>32</v>
      </c>
      <c r="L9" s="7">
        <v>15</v>
      </c>
      <c r="M9" s="7">
        <v>8</v>
      </c>
      <c r="N9" s="7">
        <v>16</v>
      </c>
      <c r="O9" s="7">
        <v>2</v>
      </c>
      <c r="P9" s="7">
        <v>9</v>
      </c>
      <c r="Q9">
        <v>20</v>
      </c>
      <c r="R9">
        <v>59</v>
      </c>
      <c r="S9" s="7">
        <v>96</v>
      </c>
      <c r="T9" s="7">
        <v>90</v>
      </c>
      <c r="U9" t="s">
        <v>75</v>
      </c>
    </row>
    <row r="10" spans="1:21" x14ac:dyDescent="0.3">
      <c r="A10" s="3">
        <v>1967</v>
      </c>
      <c r="B10" s="7" t="s">
        <v>75</v>
      </c>
      <c r="C10" s="7" t="s">
        <v>75</v>
      </c>
      <c r="D10" s="7" t="s">
        <v>75</v>
      </c>
      <c r="E10" s="7" t="s">
        <v>75</v>
      </c>
      <c r="F10" s="7">
        <v>8</v>
      </c>
      <c r="G10" s="7" t="s">
        <v>75</v>
      </c>
      <c r="H10" s="7" t="s">
        <v>75</v>
      </c>
      <c r="I10" s="7" t="s">
        <v>75</v>
      </c>
      <c r="J10" s="7">
        <v>34</v>
      </c>
      <c r="K10" s="7">
        <v>63</v>
      </c>
      <c r="L10" s="7">
        <v>40</v>
      </c>
      <c r="M10" s="7">
        <v>14</v>
      </c>
      <c r="N10" s="7">
        <v>35</v>
      </c>
      <c r="O10" s="7">
        <v>45</v>
      </c>
      <c r="P10" s="7">
        <v>32</v>
      </c>
      <c r="Q10" s="7">
        <v>27</v>
      </c>
      <c r="R10" s="7">
        <v>46</v>
      </c>
      <c r="S10" s="7">
        <v>75</v>
      </c>
      <c r="T10" s="7">
        <v>87</v>
      </c>
      <c r="U10" t="s">
        <v>75</v>
      </c>
    </row>
    <row r="11" spans="1:21" x14ac:dyDescent="0.3">
      <c r="A11" s="3">
        <v>1968</v>
      </c>
      <c r="B11" s="7" t="s">
        <v>75</v>
      </c>
      <c r="C11" s="7" t="s">
        <v>75</v>
      </c>
      <c r="D11" s="7" t="s">
        <v>75</v>
      </c>
      <c r="E11" s="7" t="s">
        <v>75</v>
      </c>
      <c r="F11" s="7">
        <v>1</v>
      </c>
      <c r="G11" s="7" t="s">
        <v>75</v>
      </c>
      <c r="H11" s="7" t="s">
        <v>75</v>
      </c>
      <c r="I11" s="7" t="s">
        <v>75</v>
      </c>
      <c r="J11" s="7">
        <v>1</v>
      </c>
      <c r="K11" s="7">
        <v>33</v>
      </c>
      <c r="L11" s="7">
        <v>18</v>
      </c>
      <c r="M11" s="7">
        <v>2</v>
      </c>
      <c r="N11" s="7">
        <v>18</v>
      </c>
      <c r="O11" s="7">
        <v>17</v>
      </c>
      <c r="P11" s="7">
        <v>40</v>
      </c>
      <c r="Q11" s="7">
        <v>25</v>
      </c>
      <c r="R11" s="7">
        <v>39</v>
      </c>
      <c r="S11" s="7">
        <v>64</v>
      </c>
      <c r="T11" s="7">
        <v>66</v>
      </c>
      <c r="U11" t="s">
        <v>75</v>
      </c>
    </row>
    <row r="12" spans="1:21" x14ac:dyDescent="0.3">
      <c r="A12" s="3">
        <v>1969</v>
      </c>
      <c r="B12" s="7" t="s">
        <v>75</v>
      </c>
      <c r="C12" s="7" t="s">
        <v>75</v>
      </c>
      <c r="D12" s="7" t="s">
        <v>75</v>
      </c>
      <c r="E12" s="7" t="s">
        <v>75</v>
      </c>
      <c r="F12" s="7">
        <v>2</v>
      </c>
      <c r="G12" s="7" t="s">
        <v>75</v>
      </c>
      <c r="H12" s="7" t="s">
        <v>75</v>
      </c>
      <c r="I12" s="7" t="s">
        <v>75</v>
      </c>
      <c r="J12" s="7">
        <v>10</v>
      </c>
      <c r="K12" s="7">
        <v>26</v>
      </c>
      <c r="L12" s="7">
        <v>12</v>
      </c>
      <c r="M12" s="7">
        <v>4</v>
      </c>
      <c r="N12" s="7">
        <v>24</v>
      </c>
      <c r="O12" s="7">
        <v>27</v>
      </c>
      <c r="P12" s="7">
        <v>36</v>
      </c>
      <c r="Q12" s="7">
        <v>23</v>
      </c>
      <c r="R12" s="7">
        <v>51</v>
      </c>
      <c r="S12" s="7">
        <v>86</v>
      </c>
      <c r="T12" s="7">
        <v>68</v>
      </c>
      <c r="U12" t="s">
        <v>75</v>
      </c>
    </row>
    <row r="13" spans="1:21" x14ac:dyDescent="0.3">
      <c r="A13" s="3">
        <v>1970</v>
      </c>
      <c r="B13" s="7" t="s">
        <v>75</v>
      </c>
      <c r="C13" s="7" t="s">
        <v>75</v>
      </c>
      <c r="D13" s="7" t="s">
        <v>75</v>
      </c>
      <c r="E13" s="7" t="s">
        <v>75</v>
      </c>
      <c r="F13" s="7">
        <v>2</v>
      </c>
      <c r="G13" s="7" t="s">
        <v>75</v>
      </c>
      <c r="H13" s="7" t="s">
        <v>75</v>
      </c>
      <c r="I13" s="7" t="s">
        <v>75</v>
      </c>
      <c r="J13" s="7">
        <v>11</v>
      </c>
      <c r="K13" s="7">
        <v>37</v>
      </c>
      <c r="L13" s="7">
        <v>28</v>
      </c>
      <c r="M13" s="7">
        <v>8</v>
      </c>
      <c r="N13" s="7">
        <v>25</v>
      </c>
      <c r="O13" s="7">
        <v>25</v>
      </c>
      <c r="P13" s="7">
        <v>41</v>
      </c>
      <c r="Q13" s="7">
        <v>11</v>
      </c>
      <c r="R13" s="7">
        <v>38</v>
      </c>
      <c r="S13" s="7">
        <v>79</v>
      </c>
      <c r="T13" s="7">
        <v>85</v>
      </c>
      <c r="U13" t="s">
        <v>75</v>
      </c>
    </row>
    <row r="14" spans="1:21" x14ac:dyDescent="0.3">
      <c r="A14" s="3">
        <v>1971</v>
      </c>
      <c r="B14" s="7" t="s">
        <v>75</v>
      </c>
      <c r="C14" s="7" t="s">
        <v>75</v>
      </c>
      <c r="D14" s="7">
        <v>163</v>
      </c>
      <c r="E14" s="7" t="s">
        <v>75</v>
      </c>
      <c r="F14" s="7">
        <v>0</v>
      </c>
      <c r="G14" s="7" t="s">
        <v>75</v>
      </c>
      <c r="H14" s="7" t="s">
        <v>75</v>
      </c>
      <c r="I14" s="7" t="s">
        <v>75</v>
      </c>
      <c r="J14" s="7">
        <v>7</v>
      </c>
      <c r="K14" s="7">
        <v>31</v>
      </c>
      <c r="L14" s="7">
        <v>18</v>
      </c>
      <c r="M14" s="7">
        <v>7</v>
      </c>
      <c r="N14" s="7">
        <v>38</v>
      </c>
      <c r="O14" s="7">
        <v>49</v>
      </c>
      <c r="P14" s="7">
        <v>50</v>
      </c>
      <c r="Q14" s="7">
        <v>28</v>
      </c>
      <c r="R14" s="7">
        <v>53</v>
      </c>
      <c r="S14" s="7">
        <v>90</v>
      </c>
      <c r="T14" s="7">
        <v>82</v>
      </c>
      <c r="U14" t="s">
        <v>75</v>
      </c>
    </row>
    <row r="15" spans="1:21" x14ac:dyDescent="0.3">
      <c r="A15" s="3">
        <v>1972</v>
      </c>
      <c r="B15" s="7" t="s">
        <v>75</v>
      </c>
      <c r="C15" s="7" t="s">
        <v>75</v>
      </c>
      <c r="D15" s="7">
        <v>97</v>
      </c>
      <c r="E15" s="7" t="s">
        <v>75</v>
      </c>
      <c r="F15" s="7">
        <v>0</v>
      </c>
      <c r="G15" s="7" t="s">
        <v>75</v>
      </c>
      <c r="H15" s="7" t="s">
        <v>75</v>
      </c>
      <c r="I15" s="7" t="s">
        <v>75</v>
      </c>
      <c r="J15" s="7">
        <v>10</v>
      </c>
      <c r="K15" s="7">
        <v>12</v>
      </c>
      <c r="L15" s="7">
        <v>18</v>
      </c>
      <c r="M15" s="7">
        <v>4</v>
      </c>
      <c r="N15" s="7">
        <v>38</v>
      </c>
      <c r="O15" s="7">
        <v>36</v>
      </c>
      <c r="P15" s="7">
        <v>49</v>
      </c>
      <c r="Q15" s="7">
        <v>34</v>
      </c>
      <c r="R15" s="7">
        <v>76</v>
      </c>
      <c r="S15" s="7">
        <v>120</v>
      </c>
      <c r="T15" s="7">
        <v>99</v>
      </c>
      <c r="U15" t="s">
        <v>75</v>
      </c>
    </row>
    <row r="16" spans="1:21" x14ac:dyDescent="0.3">
      <c r="A16" s="3">
        <v>1973</v>
      </c>
      <c r="B16" s="7" t="s">
        <v>75</v>
      </c>
      <c r="C16" s="7" t="s">
        <v>75</v>
      </c>
      <c r="D16" s="7">
        <v>135</v>
      </c>
      <c r="E16" s="7" t="s">
        <v>75</v>
      </c>
      <c r="F16" s="7">
        <v>1</v>
      </c>
      <c r="G16" s="7" t="s">
        <v>75</v>
      </c>
      <c r="H16" s="7" t="s">
        <v>75</v>
      </c>
      <c r="I16" s="7" t="s">
        <v>75</v>
      </c>
      <c r="J16" s="7">
        <v>8</v>
      </c>
      <c r="K16" s="7">
        <v>39</v>
      </c>
      <c r="L16" s="7">
        <v>31</v>
      </c>
      <c r="M16" s="7">
        <v>10</v>
      </c>
      <c r="N16" s="7">
        <v>44</v>
      </c>
      <c r="O16" s="7">
        <v>43</v>
      </c>
      <c r="P16" s="7">
        <v>45</v>
      </c>
      <c r="Q16" s="7">
        <v>28</v>
      </c>
      <c r="R16" s="7">
        <v>59</v>
      </c>
      <c r="S16" s="7">
        <v>105</v>
      </c>
      <c r="T16" s="7">
        <v>92</v>
      </c>
      <c r="U16" t="s">
        <v>75</v>
      </c>
    </row>
    <row r="17" spans="1:21" x14ac:dyDescent="0.3">
      <c r="A17" s="3">
        <v>1974</v>
      </c>
      <c r="B17" s="7" t="s">
        <v>75</v>
      </c>
      <c r="C17" s="7" t="s">
        <v>75</v>
      </c>
      <c r="D17" s="7">
        <v>125</v>
      </c>
      <c r="E17" s="7" t="s">
        <v>75</v>
      </c>
      <c r="F17" s="7">
        <v>0</v>
      </c>
      <c r="G17" s="7" t="s">
        <v>75</v>
      </c>
      <c r="H17" s="7" t="s">
        <v>75</v>
      </c>
      <c r="I17" s="7" t="s">
        <v>75</v>
      </c>
      <c r="J17" s="7">
        <v>12</v>
      </c>
      <c r="K17" s="7">
        <v>41</v>
      </c>
      <c r="L17" s="7">
        <v>29</v>
      </c>
      <c r="M17" s="7">
        <v>6</v>
      </c>
      <c r="N17" s="7">
        <v>40</v>
      </c>
      <c r="O17" s="7">
        <v>46</v>
      </c>
      <c r="P17" s="7">
        <v>40</v>
      </c>
      <c r="Q17" s="7">
        <v>28</v>
      </c>
      <c r="R17" s="7">
        <v>63</v>
      </c>
      <c r="S17" s="7">
        <v>118</v>
      </c>
      <c r="T17" s="7">
        <v>87</v>
      </c>
      <c r="U17" t="s">
        <v>75</v>
      </c>
    </row>
    <row r="18" spans="1:21" x14ac:dyDescent="0.3">
      <c r="A18" s="3">
        <v>1975</v>
      </c>
      <c r="B18" s="7" t="s">
        <v>75</v>
      </c>
      <c r="C18" s="7" t="s">
        <v>75</v>
      </c>
      <c r="D18" s="7">
        <v>120</v>
      </c>
      <c r="E18" s="7" t="s">
        <v>75</v>
      </c>
      <c r="F18" s="7">
        <v>2</v>
      </c>
      <c r="G18" s="7" t="s">
        <v>75</v>
      </c>
      <c r="H18" s="7" t="s">
        <v>75</v>
      </c>
      <c r="I18" s="7" t="s">
        <v>75</v>
      </c>
      <c r="J18" s="7">
        <v>5</v>
      </c>
      <c r="K18" s="7">
        <v>33</v>
      </c>
      <c r="L18" s="7">
        <v>32</v>
      </c>
      <c r="M18" s="7">
        <v>3</v>
      </c>
      <c r="N18" s="7">
        <v>29</v>
      </c>
      <c r="O18" s="7">
        <v>32</v>
      </c>
      <c r="P18" s="7">
        <v>42</v>
      </c>
      <c r="Q18" s="7">
        <v>21</v>
      </c>
      <c r="R18" s="7">
        <v>54</v>
      </c>
      <c r="S18" s="7">
        <v>79</v>
      </c>
      <c r="T18" s="7">
        <v>81</v>
      </c>
      <c r="U18" t="s">
        <v>75</v>
      </c>
    </row>
    <row r="19" spans="1:21" x14ac:dyDescent="0.3">
      <c r="A19" s="3">
        <v>1976</v>
      </c>
      <c r="B19" s="7" t="s">
        <v>75</v>
      </c>
      <c r="C19" s="7" t="s">
        <v>75</v>
      </c>
      <c r="D19" s="7">
        <v>51</v>
      </c>
      <c r="E19" s="7" t="s">
        <v>75</v>
      </c>
      <c r="F19" s="7">
        <v>0</v>
      </c>
      <c r="G19" s="7" t="s">
        <v>75</v>
      </c>
      <c r="H19" s="7" t="s">
        <v>75</v>
      </c>
      <c r="I19" s="7" t="s">
        <v>75</v>
      </c>
      <c r="J19" s="7">
        <v>9</v>
      </c>
      <c r="K19" s="7">
        <v>43</v>
      </c>
      <c r="L19" s="7">
        <v>43</v>
      </c>
      <c r="M19" s="7">
        <v>16</v>
      </c>
      <c r="N19" s="7">
        <v>39</v>
      </c>
      <c r="O19" s="7">
        <v>44</v>
      </c>
      <c r="P19" s="7">
        <v>46</v>
      </c>
      <c r="Q19" s="7">
        <v>29</v>
      </c>
      <c r="R19" s="7">
        <v>70</v>
      </c>
      <c r="S19" s="7">
        <v>106</v>
      </c>
      <c r="T19" s="7">
        <v>75</v>
      </c>
      <c r="U19" t="s">
        <v>75</v>
      </c>
    </row>
    <row r="20" spans="1:21" x14ac:dyDescent="0.3">
      <c r="A20" s="3">
        <v>1977</v>
      </c>
      <c r="B20" s="7" t="s">
        <v>75</v>
      </c>
      <c r="C20" s="7" t="s">
        <v>75</v>
      </c>
      <c r="D20" s="7" t="s">
        <v>75</v>
      </c>
      <c r="E20" s="7" t="s">
        <v>75</v>
      </c>
      <c r="F20" s="7">
        <v>0</v>
      </c>
      <c r="G20" s="7" t="s">
        <v>75</v>
      </c>
      <c r="H20" s="7" t="s">
        <v>75</v>
      </c>
      <c r="I20" s="7" t="s">
        <v>75</v>
      </c>
      <c r="J20" s="7">
        <v>6</v>
      </c>
      <c r="K20" s="7">
        <v>17</v>
      </c>
      <c r="L20" s="7">
        <v>9</v>
      </c>
      <c r="M20" s="7">
        <v>2</v>
      </c>
      <c r="N20" s="7">
        <v>10</v>
      </c>
      <c r="O20" s="7">
        <v>21</v>
      </c>
      <c r="P20" s="7">
        <v>33</v>
      </c>
      <c r="Q20" s="7">
        <v>19</v>
      </c>
      <c r="R20" s="7">
        <v>65</v>
      </c>
      <c r="S20" s="7">
        <v>90</v>
      </c>
      <c r="T20" s="7">
        <v>80</v>
      </c>
      <c r="U20" t="s">
        <v>75</v>
      </c>
    </row>
    <row r="21" spans="1:21" x14ac:dyDescent="0.3">
      <c r="A21" s="3">
        <v>1978</v>
      </c>
      <c r="B21" s="7" t="s">
        <v>75</v>
      </c>
      <c r="C21" s="7" t="s">
        <v>75</v>
      </c>
      <c r="D21" s="7">
        <v>83</v>
      </c>
      <c r="E21" s="7" t="s">
        <v>75</v>
      </c>
      <c r="F21" s="7">
        <v>1</v>
      </c>
      <c r="G21" s="7" t="s">
        <v>75</v>
      </c>
      <c r="H21" s="7" t="s">
        <v>75</v>
      </c>
      <c r="I21" s="7" t="s">
        <v>75</v>
      </c>
      <c r="J21" s="7">
        <v>3</v>
      </c>
      <c r="K21" s="7">
        <v>15</v>
      </c>
      <c r="L21" s="7">
        <v>19</v>
      </c>
      <c r="M21" s="7">
        <v>5</v>
      </c>
      <c r="N21" s="7">
        <v>24</v>
      </c>
      <c r="O21" s="7">
        <v>25</v>
      </c>
      <c r="P21" s="7">
        <v>36</v>
      </c>
      <c r="Q21" s="7">
        <v>23</v>
      </c>
      <c r="R21" s="7">
        <v>57</v>
      </c>
      <c r="S21" s="7">
        <v>94</v>
      </c>
      <c r="T21" s="7">
        <v>68</v>
      </c>
      <c r="U21" t="s">
        <v>75</v>
      </c>
    </row>
    <row r="22" spans="1:21" x14ac:dyDescent="0.3">
      <c r="A22" s="3">
        <v>1979</v>
      </c>
      <c r="B22" s="7" t="s">
        <v>75</v>
      </c>
      <c r="C22" s="7" t="s">
        <v>75</v>
      </c>
      <c r="D22" s="7">
        <v>69</v>
      </c>
      <c r="E22" s="7" t="s">
        <v>75</v>
      </c>
      <c r="F22" s="7">
        <v>0</v>
      </c>
      <c r="G22" s="7" t="s">
        <v>75</v>
      </c>
      <c r="H22" s="7" t="s">
        <v>75</v>
      </c>
      <c r="I22" s="7" t="s">
        <v>75</v>
      </c>
      <c r="J22" s="7">
        <v>8</v>
      </c>
      <c r="K22" s="7">
        <v>25</v>
      </c>
      <c r="L22" s="7">
        <v>27</v>
      </c>
      <c r="M22" s="7">
        <v>3</v>
      </c>
      <c r="N22" s="7">
        <v>35</v>
      </c>
      <c r="O22" s="7">
        <v>39</v>
      </c>
      <c r="P22" s="7">
        <v>42</v>
      </c>
      <c r="Q22" s="7">
        <v>18</v>
      </c>
      <c r="R22" s="7">
        <v>43</v>
      </c>
      <c r="S22" s="7">
        <v>101</v>
      </c>
      <c r="T22" s="7">
        <v>76</v>
      </c>
      <c r="U22" t="s">
        <v>75</v>
      </c>
    </row>
    <row r="23" spans="1:21" x14ac:dyDescent="0.3">
      <c r="A23" s="3">
        <v>1980</v>
      </c>
      <c r="B23" s="7" t="s">
        <v>75</v>
      </c>
      <c r="C23" s="7" t="s">
        <v>75</v>
      </c>
      <c r="D23" s="7">
        <v>60</v>
      </c>
      <c r="E23" s="7" t="s">
        <v>75</v>
      </c>
      <c r="F23" s="7">
        <v>1</v>
      </c>
      <c r="G23" s="7" t="s">
        <v>75</v>
      </c>
      <c r="H23" s="7" t="s">
        <v>75</v>
      </c>
      <c r="I23" s="7" t="s">
        <v>75</v>
      </c>
      <c r="J23" s="7">
        <v>5</v>
      </c>
      <c r="K23" s="7">
        <v>11</v>
      </c>
      <c r="L23" s="7">
        <v>19</v>
      </c>
      <c r="M23" s="7">
        <v>2</v>
      </c>
      <c r="N23" s="7">
        <v>25</v>
      </c>
      <c r="O23" s="7">
        <v>34</v>
      </c>
      <c r="P23" s="7">
        <v>35</v>
      </c>
      <c r="Q23" s="7">
        <v>20</v>
      </c>
      <c r="R23" s="7">
        <v>51</v>
      </c>
      <c r="S23" s="7">
        <v>95</v>
      </c>
      <c r="T23" s="7">
        <v>90</v>
      </c>
      <c r="U23" t="s">
        <v>75</v>
      </c>
    </row>
    <row r="24" spans="1:21" x14ac:dyDescent="0.3">
      <c r="A24" s="3">
        <v>1981</v>
      </c>
      <c r="B24" s="7" t="s">
        <v>75</v>
      </c>
      <c r="C24" s="7" t="s">
        <v>75</v>
      </c>
      <c r="D24" s="7">
        <v>80</v>
      </c>
      <c r="E24" s="7" t="s">
        <v>75</v>
      </c>
      <c r="F24" s="7">
        <v>1</v>
      </c>
      <c r="G24" s="7" t="s">
        <v>75</v>
      </c>
      <c r="H24" s="7" t="s">
        <v>75</v>
      </c>
      <c r="I24" s="7" t="s">
        <v>75</v>
      </c>
      <c r="J24" s="7">
        <v>4</v>
      </c>
      <c r="K24" s="7">
        <v>15</v>
      </c>
      <c r="L24" s="7">
        <v>15</v>
      </c>
      <c r="M24" s="7">
        <v>3</v>
      </c>
      <c r="N24" s="7">
        <v>29</v>
      </c>
      <c r="O24" s="7">
        <v>26</v>
      </c>
      <c r="P24" s="7">
        <v>34</v>
      </c>
      <c r="Q24" s="7">
        <v>19</v>
      </c>
      <c r="R24" s="7">
        <v>48</v>
      </c>
      <c r="S24" s="7">
        <v>105</v>
      </c>
      <c r="T24" s="7">
        <v>62</v>
      </c>
      <c r="U24" t="s">
        <v>75</v>
      </c>
    </row>
    <row r="25" spans="1:21" x14ac:dyDescent="0.3">
      <c r="A25" s="3">
        <v>1982</v>
      </c>
      <c r="B25" s="7" t="s">
        <v>75</v>
      </c>
      <c r="C25" s="7" t="s">
        <v>75</v>
      </c>
      <c r="D25" s="7">
        <v>56</v>
      </c>
      <c r="E25" s="7" t="s">
        <v>75</v>
      </c>
      <c r="F25" s="7">
        <v>0</v>
      </c>
      <c r="G25" s="7" t="s">
        <v>75</v>
      </c>
      <c r="H25" s="7" t="s">
        <v>75</v>
      </c>
      <c r="I25" s="7" t="s">
        <v>75</v>
      </c>
      <c r="J25" s="7">
        <v>0</v>
      </c>
      <c r="K25" s="7">
        <v>4</v>
      </c>
      <c r="L25" s="7">
        <v>9</v>
      </c>
      <c r="M25" s="7">
        <v>0</v>
      </c>
      <c r="N25" s="7">
        <v>19</v>
      </c>
      <c r="O25" s="7">
        <v>22</v>
      </c>
      <c r="P25" s="7">
        <v>31</v>
      </c>
      <c r="Q25" s="7">
        <v>24</v>
      </c>
      <c r="R25" s="7">
        <v>58</v>
      </c>
      <c r="S25" s="7">
        <v>107</v>
      </c>
      <c r="T25" s="7">
        <v>75</v>
      </c>
      <c r="U25" t="s">
        <v>75</v>
      </c>
    </row>
    <row r="26" spans="1:21" x14ac:dyDescent="0.3">
      <c r="A26" s="3">
        <v>1983</v>
      </c>
      <c r="B26" s="7" t="s">
        <v>75</v>
      </c>
      <c r="C26" s="7" t="s">
        <v>75</v>
      </c>
      <c r="D26" s="7">
        <v>85</v>
      </c>
      <c r="E26" s="7" t="s">
        <v>75</v>
      </c>
      <c r="F26" s="7">
        <v>0</v>
      </c>
      <c r="G26" s="7" t="s">
        <v>75</v>
      </c>
      <c r="H26" s="7" t="s">
        <v>75</v>
      </c>
      <c r="I26" s="7" t="s">
        <v>75</v>
      </c>
      <c r="J26" s="7">
        <v>17</v>
      </c>
      <c r="K26" s="7">
        <v>26</v>
      </c>
      <c r="L26" s="7">
        <v>25</v>
      </c>
      <c r="M26" s="7">
        <v>4</v>
      </c>
      <c r="N26" s="7">
        <v>37</v>
      </c>
      <c r="O26" s="7">
        <v>45</v>
      </c>
      <c r="P26" s="7">
        <v>50</v>
      </c>
      <c r="Q26" s="7">
        <v>33</v>
      </c>
      <c r="R26" s="7">
        <v>44</v>
      </c>
      <c r="S26" s="7">
        <v>99</v>
      </c>
      <c r="T26" s="7">
        <v>60</v>
      </c>
      <c r="U26" t="s">
        <v>75</v>
      </c>
    </row>
    <row r="27" spans="1:21" x14ac:dyDescent="0.3">
      <c r="A27" s="3">
        <v>1984</v>
      </c>
      <c r="B27" s="7" t="s">
        <v>75</v>
      </c>
      <c r="C27" s="7" t="s">
        <v>75</v>
      </c>
      <c r="D27" s="7">
        <v>92</v>
      </c>
      <c r="E27" s="7" t="s">
        <v>75</v>
      </c>
      <c r="F27" s="7">
        <v>0</v>
      </c>
      <c r="G27" s="7" t="s">
        <v>75</v>
      </c>
      <c r="H27" s="7" t="s">
        <v>75</v>
      </c>
      <c r="I27" s="7" t="s">
        <v>75</v>
      </c>
      <c r="J27" s="7">
        <v>10</v>
      </c>
      <c r="K27" s="7">
        <v>21</v>
      </c>
      <c r="L27" s="7">
        <v>24</v>
      </c>
      <c r="M27" s="7">
        <v>5</v>
      </c>
      <c r="N27" s="7">
        <v>35</v>
      </c>
      <c r="O27" s="7">
        <v>40</v>
      </c>
      <c r="P27" s="7">
        <v>43</v>
      </c>
      <c r="Q27" s="7">
        <v>27</v>
      </c>
      <c r="R27" s="7">
        <v>92</v>
      </c>
      <c r="S27" s="7">
        <v>129</v>
      </c>
      <c r="T27" s="7">
        <v>100</v>
      </c>
      <c r="U27" t="s">
        <v>75</v>
      </c>
    </row>
    <row r="28" spans="1:21" x14ac:dyDescent="0.3">
      <c r="A28" s="3">
        <v>1985</v>
      </c>
      <c r="B28" s="7" t="s">
        <v>75</v>
      </c>
      <c r="C28" s="7" t="s">
        <v>75</v>
      </c>
      <c r="D28" s="7">
        <v>85</v>
      </c>
      <c r="E28" s="7" t="s">
        <v>75</v>
      </c>
      <c r="F28" s="7">
        <v>0</v>
      </c>
      <c r="G28" s="7" t="s">
        <v>75</v>
      </c>
      <c r="H28" s="7" t="s">
        <v>75</v>
      </c>
      <c r="I28" s="7" t="s">
        <v>75</v>
      </c>
      <c r="J28" s="7">
        <v>9</v>
      </c>
      <c r="K28" s="7">
        <v>15</v>
      </c>
      <c r="L28" s="7">
        <v>8</v>
      </c>
      <c r="M28" s="7">
        <v>0</v>
      </c>
      <c r="N28" s="7">
        <v>21</v>
      </c>
      <c r="O28" s="7">
        <v>27</v>
      </c>
      <c r="P28" s="7">
        <v>24</v>
      </c>
      <c r="Q28" s="7">
        <v>11</v>
      </c>
      <c r="R28" s="7">
        <v>30</v>
      </c>
      <c r="S28" s="7">
        <v>85</v>
      </c>
      <c r="T28" s="7">
        <v>61</v>
      </c>
      <c r="U28" t="s">
        <v>75</v>
      </c>
    </row>
    <row r="29" spans="1:21" x14ac:dyDescent="0.3">
      <c r="A29" s="3">
        <v>1986</v>
      </c>
      <c r="B29" s="7" t="s">
        <v>75</v>
      </c>
      <c r="C29" s="7" t="s">
        <v>75</v>
      </c>
      <c r="D29" s="7">
        <v>87</v>
      </c>
      <c r="E29" s="7" t="s">
        <v>75</v>
      </c>
      <c r="F29" s="7">
        <v>0</v>
      </c>
      <c r="G29" s="7" t="s">
        <v>75</v>
      </c>
      <c r="H29" s="7" t="s">
        <v>75</v>
      </c>
      <c r="I29" s="7" t="s">
        <v>75</v>
      </c>
      <c r="J29" s="7">
        <v>2</v>
      </c>
      <c r="K29" s="7">
        <v>6</v>
      </c>
      <c r="L29" s="7">
        <v>7</v>
      </c>
      <c r="M29" s="7">
        <v>2</v>
      </c>
      <c r="N29" s="7">
        <v>24</v>
      </c>
      <c r="O29" s="7">
        <v>21</v>
      </c>
      <c r="P29" s="7">
        <v>32</v>
      </c>
      <c r="Q29" s="7">
        <v>24</v>
      </c>
      <c r="R29" s="7">
        <v>73</v>
      </c>
      <c r="S29" s="7">
        <v>109</v>
      </c>
      <c r="T29" s="7">
        <v>98</v>
      </c>
      <c r="U29" t="s">
        <v>75</v>
      </c>
    </row>
    <row r="30" spans="1:21" x14ac:dyDescent="0.3">
      <c r="A30" s="3">
        <v>1987</v>
      </c>
      <c r="B30" s="7" t="s">
        <v>75</v>
      </c>
      <c r="C30" s="7" t="s">
        <v>75</v>
      </c>
      <c r="D30" s="7">
        <v>70</v>
      </c>
      <c r="E30" s="7" t="s">
        <v>75</v>
      </c>
      <c r="F30" s="7">
        <v>1</v>
      </c>
      <c r="G30" s="7" t="s">
        <v>75</v>
      </c>
      <c r="H30" s="7" t="s">
        <v>75</v>
      </c>
      <c r="I30" s="7" t="s">
        <v>75</v>
      </c>
      <c r="J30" s="7">
        <v>12</v>
      </c>
      <c r="K30" s="7">
        <v>19</v>
      </c>
      <c r="L30" s="7">
        <v>15</v>
      </c>
      <c r="M30" s="7">
        <v>4</v>
      </c>
      <c r="N30" s="7">
        <v>27</v>
      </c>
      <c r="O30" s="7">
        <v>24</v>
      </c>
      <c r="P30" s="7">
        <v>32</v>
      </c>
      <c r="Q30" s="7">
        <v>20</v>
      </c>
      <c r="R30" s="7">
        <v>54</v>
      </c>
      <c r="S30" s="7">
        <v>98</v>
      </c>
      <c r="T30" s="7">
        <v>53</v>
      </c>
      <c r="U30" t="s">
        <v>75</v>
      </c>
    </row>
    <row r="31" spans="1:21" x14ac:dyDescent="0.3">
      <c r="A31" s="3">
        <v>1988</v>
      </c>
      <c r="B31" s="7" t="s">
        <v>75</v>
      </c>
      <c r="C31" s="7" t="s">
        <v>75</v>
      </c>
      <c r="D31" s="7">
        <v>91</v>
      </c>
      <c r="E31" s="7" t="s">
        <v>75</v>
      </c>
      <c r="F31" s="7">
        <v>1</v>
      </c>
      <c r="G31" s="7" t="s">
        <v>75</v>
      </c>
      <c r="H31" s="7" t="s">
        <v>75</v>
      </c>
      <c r="I31" s="7" t="s">
        <v>75</v>
      </c>
      <c r="J31" s="7">
        <v>9</v>
      </c>
      <c r="K31" s="7">
        <v>29</v>
      </c>
      <c r="L31" s="7">
        <v>35</v>
      </c>
      <c r="M31" s="7">
        <v>5</v>
      </c>
      <c r="N31" s="7">
        <v>38</v>
      </c>
      <c r="O31" s="7">
        <v>47</v>
      </c>
      <c r="P31" s="7">
        <v>56</v>
      </c>
      <c r="Q31" s="7">
        <v>40</v>
      </c>
      <c r="R31" s="7">
        <v>60</v>
      </c>
      <c r="S31" s="7">
        <v>113</v>
      </c>
      <c r="T31" s="7">
        <v>58</v>
      </c>
      <c r="U31" t="s">
        <v>75</v>
      </c>
    </row>
    <row r="32" spans="1:21" x14ac:dyDescent="0.3">
      <c r="A32" s="3">
        <v>1989</v>
      </c>
      <c r="B32" s="7" t="s">
        <v>75</v>
      </c>
      <c r="C32" s="7" t="s">
        <v>75</v>
      </c>
      <c r="D32" s="7">
        <v>91</v>
      </c>
      <c r="E32" s="7" t="s">
        <v>75</v>
      </c>
      <c r="F32" s="7">
        <v>0</v>
      </c>
      <c r="G32" s="7" t="s">
        <v>75</v>
      </c>
      <c r="H32" s="7" t="s">
        <v>75</v>
      </c>
      <c r="I32" s="7" t="s">
        <v>75</v>
      </c>
      <c r="J32" s="7">
        <v>3</v>
      </c>
      <c r="K32" s="7">
        <v>7</v>
      </c>
      <c r="L32" s="7">
        <v>19</v>
      </c>
      <c r="M32" s="7">
        <v>1</v>
      </c>
      <c r="N32" s="7">
        <v>27</v>
      </c>
      <c r="O32" s="7">
        <v>30</v>
      </c>
      <c r="P32" s="7">
        <v>27</v>
      </c>
      <c r="Q32" s="7">
        <v>22</v>
      </c>
      <c r="R32" s="7">
        <v>35</v>
      </c>
      <c r="S32" s="7">
        <v>100</v>
      </c>
      <c r="T32" s="7">
        <v>84</v>
      </c>
      <c r="U32" t="s">
        <v>75</v>
      </c>
    </row>
    <row r="33" spans="1:21" x14ac:dyDescent="0.3">
      <c r="A33" s="3">
        <v>1990</v>
      </c>
      <c r="B33" s="7" t="s">
        <v>75</v>
      </c>
      <c r="C33" s="7" t="s">
        <v>75</v>
      </c>
      <c r="D33" s="7">
        <v>73</v>
      </c>
      <c r="E33" s="7" t="s">
        <v>75</v>
      </c>
      <c r="F33" s="7">
        <v>0</v>
      </c>
      <c r="G33" s="7" t="s">
        <v>75</v>
      </c>
      <c r="H33" s="7" t="s">
        <v>75</v>
      </c>
      <c r="I33" s="7" t="s">
        <v>75</v>
      </c>
      <c r="J33" s="7">
        <v>7</v>
      </c>
      <c r="K33" s="7">
        <v>14</v>
      </c>
      <c r="L33" s="7">
        <v>20</v>
      </c>
      <c r="M33" s="7">
        <v>3</v>
      </c>
      <c r="N33" s="7">
        <v>26</v>
      </c>
      <c r="O33" s="7">
        <v>27</v>
      </c>
      <c r="P33" s="7">
        <v>37</v>
      </c>
      <c r="Q33" s="7">
        <v>31</v>
      </c>
      <c r="R33" s="7">
        <v>42</v>
      </c>
      <c r="S33" s="7">
        <v>85</v>
      </c>
      <c r="T33" s="7">
        <v>66</v>
      </c>
      <c r="U33" t="s">
        <v>75</v>
      </c>
    </row>
    <row r="34" spans="1:21" x14ac:dyDescent="0.3">
      <c r="A34" s="3">
        <v>1991</v>
      </c>
      <c r="B34" s="7" t="s">
        <v>75</v>
      </c>
      <c r="C34" s="7" t="s">
        <v>75</v>
      </c>
      <c r="D34" s="7">
        <v>71</v>
      </c>
      <c r="E34" s="7" t="s">
        <v>75</v>
      </c>
      <c r="F34" s="7">
        <v>0</v>
      </c>
      <c r="G34" s="7" t="s">
        <v>75</v>
      </c>
      <c r="H34" s="7" t="s">
        <v>75</v>
      </c>
      <c r="I34" s="7" t="s">
        <v>75</v>
      </c>
      <c r="J34" s="7">
        <v>11</v>
      </c>
      <c r="K34" s="7">
        <v>16</v>
      </c>
      <c r="L34" s="7">
        <v>16</v>
      </c>
      <c r="M34" s="7">
        <v>3</v>
      </c>
      <c r="N34" s="7">
        <v>28</v>
      </c>
      <c r="O34" s="7">
        <v>30</v>
      </c>
      <c r="P34" s="7">
        <v>39</v>
      </c>
      <c r="Q34" s="7">
        <v>26</v>
      </c>
      <c r="R34" s="7">
        <v>59</v>
      </c>
      <c r="S34" s="7">
        <v>116</v>
      </c>
      <c r="T34" s="7">
        <v>87</v>
      </c>
      <c r="U34" t="s">
        <v>75</v>
      </c>
    </row>
    <row r="35" spans="1:21" x14ac:dyDescent="0.3">
      <c r="A35" s="3">
        <v>1992</v>
      </c>
      <c r="B35" s="7" t="s">
        <v>75</v>
      </c>
      <c r="C35" s="7" t="s">
        <v>75</v>
      </c>
      <c r="D35" s="7">
        <v>88</v>
      </c>
      <c r="E35" s="7" t="s">
        <v>75</v>
      </c>
      <c r="F35" s="7">
        <v>0</v>
      </c>
      <c r="G35" s="7" t="s">
        <v>75</v>
      </c>
      <c r="H35" s="7" t="s">
        <v>75</v>
      </c>
      <c r="I35" s="7" t="s">
        <v>75</v>
      </c>
      <c r="J35" s="7">
        <v>10</v>
      </c>
      <c r="K35" s="7">
        <v>12</v>
      </c>
      <c r="L35" s="7">
        <v>23</v>
      </c>
      <c r="M35" s="7">
        <v>7</v>
      </c>
      <c r="N35" s="7">
        <v>30</v>
      </c>
      <c r="O35" s="7">
        <v>23</v>
      </c>
      <c r="P35" s="7">
        <v>40</v>
      </c>
      <c r="Q35" s="7">
        <v>42</v>
      </c>
      <c r="R35" s="7">
        <v>51</v>
      </c>
      <c r="S35" s="7">
        <v>109</v>
      </c>
      <c r="T35" s="7">
        <v>105</v>
      </c>
      <c r="U35" t="s">
        <v>75</v>
      </c>
    </row>
    <row r="36" spans="1:21" x14ac:dyDescent="0.3">
      <c r="A36" s="3">
        <v>1993</v>
      </c>
      <c r="B36" s="7" t="s">
        <v>75</v>
      </c>
      <c r="C36" s="7" t="s">
        <v>75</v>
      </c>
      <c r="D36" s="7">
        <v>77</v>
      </c>
      <c r="E36" s="7" t="s">
        <v>75</v>
      </c>
      <c r="F36" s="7">
        <v>1</v>
      </c>
      <c r="G36" s="7" t="s">
        <v>75</v>
      </c>
      <c r="H36" s="7" t="s">
        <v>75</v>
      </c>
      <c r="I36" s="7" t="s">
        <v>75</v>
      </c>
      <c r="J36" s="7">
        <v>14</v>
      </c>
      <c r="K36" s="7">
        <v>30</v>
      </c>
      <c r="L36" s="7">
        <v>24</v>
      </c>
      <c r="M36" s="7">
        <v>3</v>
      </c>
      <c r="N36" s="7">
        <v>24</v>
      </c>
      <c r="O36" s="7">
        <v>27</v>
      </c>
      <c r="P36" s="7">
        <v>31</v>
      </c>
      <c r="Q36" s="7">
        <v>28</v>
      </c>
      <c r="R36" s="7">
        <v>55</v>
      </c>
      <c r="S36" s="7">
        <v>101</v>
      </c>
      <c r="T36" s="7">
        <v>68</v>
      </c>
      <c r="U36" t="s">
        <v>75</v>
      </c>
    </row>
    <row r="37" spans="1:21" x14ac:dyDescent="0.3">
      <c r="A37" s="3">
        <v>1994</v>
      </c>
      <c r="B37" s="7" t="s">
        <v>75</v>
      </c>
      <c r="C37" s="7" t="s">
        <v>75</v>
      </c>
      <c r="D37" s="7">
        <v>54</v>
      </c>
      <c r="E37" s="7" t="s">
        <v>75</v>
      </c>
      <c r="F37" s="7">
        <v>1</v>
      </c>
      <c r="G37" s="7" t="s">
        <v>75</v>
      </c>
      <c r="H37" s="7" t="s">
        <v>75</v>
      </c>
      <c r="I37" s="7" t="s">
        <v>75</v>
      </c>
      <c r="J37" s="7">
        <v>6</v>
      </c>
      <c r="K37" s="7">
        <v>14</v>
      </c>
      <c r="L37" s="7">
        <v>25</v>
      </c>
      <c r="M37" s="7">
        <v>2</v>
      </c>
      <c r="N37" s="7">
        <v>29</v>
      </c>
      <c r="O37" s="7">
        <v>25</v>
      </c>
      <c r="P37" s="7">
        <v>31</v>
      </c>
      <c r="Q37" s="7">
        <v>33</v>
      </c>
      <c r="R37" s="7">
        <v>47</v>
      </c>
      <c r="S37" s="7">
        <v>93</v>
      </c>
      <c r="T37" s="7">
        <v>90</v>
      </c>
      <c r="U37" t="s">
        <v>75</v>
      </c>
    </row>
    <row r="38" spans="1:21" x14ac:dyDescent="0.3">
      <c r="A38" s="3">
        <v>1995</v>
      </c>
      <c r="B38" s="7" t="s">
        <v>75</v>
      </c>
      <c r="C38" s="7" t="s">
        <v>75</v>
      </c>
      <c r="D38" s="7">
        <v>86</v>
      </c>
      <c r="E38" s="7" t="s">
        <v>75</v>
      </c>
      <c r="F38" s="7">
        <v>0</v>
      </c>
      <c r="G38" s="7" t="s">
        <v>75</v>
      </c>
      <c r="H38" s="7" t="s">
        <v>75</v>
      </c>
      <c r="I38" s="7" t="s">
        <v>75</v>
      </c>
      <c r="J38" s="7">
        <v>11</v>
      </c>
      <c r="K38" s="7">
        <v>20</v>
      </c>
      <c r="L38" s="7">
        <v>27</v>
      </c>
      <c r="M38" s="7">
        <v>11</v>
      </c>
      <c r="N38" s="7">
        <v>39</v>
      </c>
      <c r="O38" s="7">
        <v>32</v>
      </c>
      <c r="P38" s="7">
        <v>43</v>
      </c>
      <c r="Q38" s="7">
        <v>30</v>
      </c>
      <c r="R38" s="7">
        <v>65</v>
      </c>
      <c r="S38" s="7">
        <v>112</v>
      </c>
      <c r="T38" s="7">
        <v>96</v>
      </c>
      <c r="U38" t="s">
        <v>75</v>
      </c>
    </row>
    <row r="39" spans="1:21" x14ac:dyDescent="0.3">
      <c r="A39" s="3">
        <v>1996</v>
      </c>
      <c r="B39" s="7" t="s">
        <v>75</v>
      </c>
      <c r="C39" s="7" t="s">
        <v>75</v>
      </c>
      <c r="D39" s="7">
        <v>67</v>
      </c>
      <c r="E39" s="7" t="s">
        <v>75</v>
      </c>
      <c r="F39" s="7">
        <v>1</v>
      </c>
      <c r="G39" s="7" t="s">
        <v>75</v>
      </c>
      <c r="H39" s="7" t="s">
        <v>75</v>
      </c>
      <c r="I39" s="7" t="s">
        <v>75</v>
      </c>
      <c r="J39" s="7">
        <v>7</v>
      </c>
      <c r="K39" s="7">
        <v>25</v>
      </c>
      <c r="L39" s="7">
        <v>24</v>
      </c>
      <c r="M39" s="7">
        <v>5</v>
      </c>
      <c r="N39" s="7">
        <v>26</v>
      </c>
      <c r="O39" s="7">
        <v>24</v>
      </c>
      <c r="P39" s="7">
        <v>35</v>
      </c>
      <c r="Q39" s="7">
        <v>34</v>
      </c>
      <c r="R39" s="7">
        <v>37</v>
      </c>
      <c r="S39" s="7">
        <v>79</v>
      </c>
      <c r="T39" s="7">
        <v>61</v>
      </c>
      <c r="U39" t="s">
        <v>75</v>
      </c>
    </row>
    <row r="40" spans="1:21" x14ac:dyDescent="0.3">
      <c r="A40" s="3">
        <v>1997</v>
      </c>
      <c r="B40" s="7" t="s">
        <v>75</v>
      </c>
      <c r="C40" s="7" t="s">
        <v>75</v>
      </c>
      <c r="D40" s="7">
        <v>36</v>
      </c>
      <c r="E40" s="7" t="s">
        <v>75</v>
      </c>
      <c r="F40" s="7">
        <v>0</v>
      </c>
      <c r="G40" s="7" t="s">
        <v>75</v>
      </c>
      <c r="H40" s="7" t="s">
        <v>75</v>
      </c>
      <c r="I40" s="7" t="s">
        <v>75</v>
      </c>
      <c r="J40" s="7">
        <v>6</v>
      </c>
      <c r="K40" s="7">
        <v>12</v>
      </c>
      <c r="L40" s="7">
        <v>16</v>
      </c>
      <c r="M40" s="7">
        <v>2</v>
      </c>
      <c r="N40" s="7">
        <v>19</v>
      </c>
      <c r="O40" s="7">
        <v>18</v>
      </c>
      <c r="P40" s="7">
        <v>28</v>
      </c>
      <c r="Q40" s="7">
        <v>23</v>
      </c>
      <c r="R40" s="7">
        <v>55</v>
      </c>
      <c r="S40" s="7">
        <v>102</v>
      </c>
      <c r="T40" s="7">
        <v>81</v>
      </c>
      <c r="U40" t="s">
        <v>75</v>
      </c>
    </row>
    <row r="41" spans="1:21" x14ac:dyDescent="0.3">
      <c r="A41" s="3">
        <v>1998</v>
      </c>
      <c r="B41" s="7" t="s">
        <v>75</v>
      </c>
      <c r="C41" s="7" t="s">
        <v>75</v>
      </c>
      <c r="D41" s="7">
        <v>82</v>
      </c>
      <c r="E41" s="7" t="s">
        <v>75</v>
      </c>
      <c r="F41" s="7">
        <v>0</v>
      </c>
      <c r="G41" s="7" t="s">
        <v>75</v>
      </c>
      <c r="H41" s="7" t="s">
        <v>75</v>
      </c>
      <c r="I41" s="7" t="s">
        <v>75</v>
      </c>
      <c r="J41" s="7">
        <v>0</v>
      </c>
      <c r="K41" s="7">
        <v>15</v>
      </c>
      <c r="L41" s="7">
        <v>17</v>
      </c>
      <c r="M41" s="7">
        <v>3</v>
      </c>
      <c r="N41" s="7">
        <v>21</v>
      </c>
      <c r="O41" s="7">
        <v>26</v>
      </c>
      <c r="P41" s="7">
        <v>37</v>
      </c>
      <c r="Q41" s="7">
        <v>15</v>
      </c>
      <c r="R41" s="7">
        <v>23</v>
      </c>
      <c r="S41" s="7">
        <v>50</v>
      </c>
      <c r="T41" s="7">
        <v>53</v>
      </c>
      <c r="U41" t="s">
        <v>75</v>
      </c>
    </row>
    <row r="42" spans="1:21" x14ac:dyDescent="0.3">
      <c r="A42" s="3">
        <v>1999</v>
      </c>
      <c r="B42" s="7" t="s">
        <v>75</v>
      </c>
      <c r="C42" s="7" t="s">
        <v>75</v>
      </c>
      <c r="D42" s="7">
        <v>84</v>
      </c>
      <c r="E42" s="7" t="s">
        <v>75</v>
      </c>
      <c r="F42" s="7">
        <v>0</v>
      </c>
      <c r="G42" s="7" t="s">
        <v>75</v>
      </c>
      <c r="H42" s="7" t="s">
        <v>75</v>
      </c>
      <c r="I42" s="7" t="s">
        <v>75</v>
      </c>
      <c r="J42" s="7">
        <v>4</v>
      </c>
      <c r="K42" s="7">
        <v>17</v>
      </c>
      <c r="L42" s="7">
        <v>16</v>
      </c>
      <c r="M42" s="7">
        <v>6</v>
      </c>
      <c r="N42" s="7">
        <v>24</v>
      </c>
      <c r="O42" s="7">
        <v>33</v>
      </c>
      <c r="P42" s="7">
        <v>43</v>
      </c>
      <c r="Q42" s="7">
        <v>34</v>
      </c>
      <c r="R42" s="7">
        <v>64</v>
      </c>
      <c r="S42" s="7">
        <v>103</v>
      </c>
      <c r="T42" s="7">
        <v>81</v>
      </c>
      <c r="U42" t="s">
        <v>75</v>
      </c>
    </row>
    <row r="43" spans="1:21" x14ac:dyDescent="0.3">
      <c r="A43" s="3">
        <v>2000</v>
      </c>
      <c r="B43" s="7" t="s">
        <v>75</v>
      </c>
      <c r="C43" s="7" t="s">
        <v>75</v>
      </c>
      <c r="D43" s="7">
        <v>93</v>
      </c>
      <c r="E43" s="7" t="s">
        <v>75</v>
      </c>
      <c r="F43" s="7">
        <v>0</v>
      </c>
      <c r="G43" s="7" t="s">
        <v>75</v>
      </c>
      <c r="H43" s="7" t="s">
        <v>75</v>
      </c>
      <c r="I43" s="7" t="s">
        <v>75</v>
      </c>
      <c r="J43" s="7">
        <v>6</v>
      </c>
      <c r="K43" s="7">
        <v>15</v>
      </c>
      <c r="L43" s="7">
        <v>16</v>
      </c>
      <c r="M43" s="7">
        <v>1</v>
      </c>
      <c r="N43" s="7">
        <v>26</v>
      </c>
      <c r="O43" s="7">
        <v>29</v>
      </c>
      <c r="P43" s="7">
        <v>28</v>
      </c>
      <c r="Q43" s="7">
        <v>27</v>
      </c>
      <c r="R43" s="7">
        <v>68</v>
      </c>
      <c r="S43" s="7">
        <v>126</v>
      </c>
      <c r="T43" s="7">
        <v>83</v>
      </c>
      <c r="U43" t="s">
        <v>75</v>
      </c>
    </row>
    <row r="44" spans="1:21" x14ac:dyDescent="0.3">
      <c r="A44" s="3">
        <v>2001</v>
      </c>
      <c r="B44" s="7" t="s">
        <v>75</v>
      </c>
      <c r="C44" s="7" t="s">
        <v>75</v>
      </c>
      <c r="D44" s="7">
        <v>68</v>
      </c>
      <c r="E44" s="7" t="s">
        <v>75</v>
      </c>
      <c r="F44" s="7">
        <v>0</v>
      </c>
      <c r="G44" s="7" t="s">
        <v>75</v>
      </c>
      <c r="H44" s="7" t="s">
        <v>75</v>
      </c>
      <c r="I44" s="7" t="s">
        <v>75</v>
      </c>
      <c r="J44" s="7">
        <v>9</v>
      </c>
      <c r="K44" s="7">
        <v>21</v>
      </c>
      <c r="L44" s="7">
        <v>11</v>
      </c>
      <c r="M44" s="7">
        <v>8</v>
      </c>
      <c r="N44" s="7">
        <v>37</v>
      </c>
      <c r="O44" s="7">
        <v>26</v>
      </c>
      <c r="P44" s="7">
        <v>42</v>
      </c>
      <c r="Q44" s="7">
        <v>30</v>
      </c>
      <c r="R44" s="7">
        <v>66</v>
      </c>
      <c r="S44" s="7">
        <v>127</v>
      </c>
      <c r="T44" s="7">
        <v>87</v>
      </c>
      <c r="U44" t="s">
        <v>75</v>
      </c>
    </row>
    <row r="45" spans="1:21" x14ac:dyDescent="0.3">
      <c r="A45" s="3">
        <v>2002</v>
      </c>
      <c r="B45" s="7" t="s">
        <v>75</v>
      </c>
      <c r="C45" s="7" t="s">
        <v>75</v>
      </c>
      <c r="D45" s="7">
        <v>54</v>
      </c>
      <c r="E45" s="7" t="s">
        <v>75</v>
      </c>
      <c r="F45" s="7">
        <v>0</v>
      </c>
      <c r="G45" s="7" t="s">
        <v>75</v>
      </c>
      <c r="H45" s="7" t="s">
        <v>75</v>
      </c>
      <c r="I45" s="7" t="s">
        <v>75</v>
      </c>
      <c r="J45" s="7">
        <v>4</v>
      </c>
      <c r="K45" s="7">
        <v>21</v>
      </c>
      <c r="L45" s="7">
        <v>25</v>
      </c>
      <c r="M45" s="7">
        <v>7</v>
      </c>
      <c r="N45" s="7">
        <v>23</v>
      </c>
      <c r="O45" s="7">
        <v>15</v>
      </c>
      <c r="P45" s="7">
        <v>22</v>
      </c>
      <c r="Q45" s="7">
        <v>21</v>
      </c>
      <c r="R45" s="7">
        <v>58</v>
      </c>
      <c r="S45" s="7">
        <v>111</v>
      </c>
      <c r="T45" s="7">
        <v>95</v>
      </c>
      <c r="U45" t="s">
        <v>75</v>
      </c>
    </row>
    <row r="46" spans="1:21" x14ac:dyDescent="0.3">
      <c r="A46" s="3">
        <v>2003</v>
      </c>
      <c r="B46" s="7" t="s">
        <v>75</v>
      </c>
      <c r="C46" s="7" t="s">
        <v>75</v>
      </c>
      <c r="D46" s="7">
        <v>63</v>
      </c>
      <c r="E46" s="7" t="s">
        <v>75</v>
      </c>
      <c r="F46" s="7">
        <v>0</v>
      </c>
      <c r="G46" s="7" t="s">
        <v>75</v>
      </c>
      <c r="H46" s="7" t="s">
        <v>75</v>
      </c>
      <c r="I46" s="7" t="s">
        <v>75</v>
      </c>
      <c r="J46" s="7">
        <v>10</v>
      </c>
      <c r="K46" s="7">
        <v>22</v>
      </c>
      <c r="L46" s="7">
        <v>20</v>
      </c>
      <c r="M46" s="7">
        <v>6</v>
      </c>
      <c r="N46" s="7">
        <v>35</v>
      </c>
      <c r="O46" s="7">
        <v>22</v>
      </c>
      <c r="P46" s="7">
        <v>30</v>
      </c>
      <c r="Q46" s="7">
        <v>24</v>
      </c>
      <c r="R46" s="7">
        <v>44</v>
      </c>
      <c r="S46" s="7">
        <v>86</v>
      </c>
      <c r="T46" s="7">
        <v>48</v>
      </c>
      <c r="U46" t="s">
        <v>75</v>
      </c>
    </row>
    <row r="47" spans="1:21" x14ac:dyDescent="0.3">
      <c r="A47" s="3">
        <v>2004</v>
      </c>
      <c r="B47" s="7" t="s">
        <v>75</v>
      </c>
      <c r="C47" s="7" t="s">
        <v>75</v>
      </c>
      <c r="D47" s="7">
        <v>72</v>
      </c>
      <c r="E47" s="7" t="s">
        <v>75</v>
      </c>
      <c r="F47" s="7">
        <v>0</v>
      </c>
      <c r="G47" s="7" t="s">
        <v>75</v>
      </c>
      <c r="H47" s="7" t="s">
        <v>75</v>
      </c>
      <c r="I47" s="7" t="s">
        <v>75</v>
      </c>
      <c r="J47" s="7">
        <v>5</v>
      </c>
      <c r="K47" s="7">
        <v>23</v>
      </c>
      <c r="L47" s="7">
        <v>11</v>
      </c>
      <c r="M47" s="7">
        <v>3</v>
      </c>
      <c r="N47" s="7">
        <v>35</v>
      </c>
      <c r="O47" s="7">
        <v>25</v>
      </c>
      <c r="P47" s="7">
        <v>30</v>
      </c>
      <c r="Q47" s="7">
        <v>26</v>
      </c>
      <c r="R47" s="7">
        <v>50</v>
      </c>
      <c r="S47" s="7">
        <v>103</v>
      </c>
      <c r="T47" s="7">
        <v>51</v>
      </c>
      <c r="U47" t="s">
        <v>75</v>
      </c>
    </row>
    <row r="48" spans="1:21" x14ac:dyDescent="0.3">
      <c r="A48" s="3">
        <v>2005</v>
      </c>
      <c r="B48" s="7" t="s">
        <v>75</v>
      </c>
      <c r="C48" s="7" t="s">
        <v>75</v>
      </c>
      <c r="D48" s="7">
        <v>71</v>
      </c>
      <c r="E48" s="7" t="s">
        <v>75</v>
      </c>
      <c r="F48" s="7">
        <v>0</v>
      </c>
      <c r="G48" s="7" t="s">
        <v>75</v>
      </c>
      <c r="H48" s="7" t="s">
        <v>75</v>
      </c>
      <c r="I48" s="7" t="s">
        <v>75</v>
      </c>
      <c r="J48" s="7">
        <v>2</v>
      </c>
      <c r="K48" s="7">
        <v>12</v>
      </c>
      <c r="L48" s="7">
        <v>14</v>
      </c>
      <c r="M48" s="7">
        <v>2</v>
      </c>
      <c r="N48" s="7">
        <v>30</v>
      </c>
      <c r="O48" s="7">
        <v>20</v>
      </c>
      <c r="P48" s="7">
        <v>28</v>
      </c>
      <c r="Q48" s="7">
        <v>32</v>
      </c>
      <c r="R48" s="7">
        <v>69</v>
      </c>
      <c r="S48" s="7">
        <v>116</v>
      </c>
      <c r="T48" s="7">
        <v>81</v>
      </c>
      <c r="U48" t="s">
        <v>75</v>
      </c>
    </row>
    <row r="49" spans="1:21" x14ac:dyDescent="0.3">
      <c r="A49" s="3">
        <v>2006</v>
      </c>
      <c r="B49" s="7" t="s">
        <v>75</v>
      </c>
      <c r="C49" s="7" t="s">
        <v>75</v>
      </c>
      <c r="D49" s="7">
        <v>50</v>
      </c>
      <c r="E49" s="7" t="s">
        <v>75</v>
      </c>
      <c r="F49" s="7">
        <v>0</v>
      </c>
      <c r="G49" s="7" t="s">
        <v>75</v>
      </c>
      <c r="H49" s="7" t="s">
        <v>75</v>
      </c>
      <c r="I49" s="7" t="s">
        <v>75</v>
      </c>
      <c r="J49" s="7">
        <v>1</v>
      </c>
      <c r="K49" s="7">
        <v>8</v>
      </c>
      <c r="L49" s="7">
        <v>8</v>
      </c>
      <c r="M49" s="7">
        <v>3</v>
      </c>
      <c r="N49" s="7">
        <v>31</v>
      </c>
      <c r="O49" s="7">
        <v>17</v>
      </c>
      <c r="P49" s="7">
        <v>29</v>
      </c>
      <c r="Q49" s="7">
        <v>28</v>
      </c>
      <c r="R49" s="7">
        <v>67</v>
      </c>
      <c r="S49" s="7">
        <v>107</v>
      </c>
      <c r="T49" s="7">
        <v>57</v>
      </c>
      <c r="U49" t="s">
        <v>75</v>
      </c>
    </row>
    <row r="50" spans="1:21" x14ac:dyDescent="0.3">
      <c r="A50" s="3">
        <v>2007</v>
      </c>
      <c r="B50" s="7" t="s">
        <v>75</v>
      </c>
      <c r="C50" s="7" t="s">
        <v>75</v>
      </c>
      <c r="D50" s="7">
        <v>72</v>
      </c>
      <c r="E50" s="7" t="s">
        <v>75</v>
      </c>
      <c r="F50" s="7">
        <v>3</v>
      </c>
      <c r="G50" s="7" t="s">
        <v>75</v>
      </c>
      <c r="H50" s="7" t="s">
        <v>75</v>
      </c>
      <c r="I50" s="7" t="s">
        <v>75</v>
      </c>
      <c r="J50" s="7">
        <v>20</v>
      </c>
      <c r="K50" s="7">
        <v>39</v>
      </c>
      <c r="L50" s="7">
        <v>28</v>
      </c>
      <c r="M50" s="7">
        <v>20</v>
      </c>
      <c r="N50" s="7">
        <v>55</v>
      </c>
      <c r="O50" s="7">
        <v>37</v>
      </c>
      <c r="P50" s="7">
        <v>32</v>
      </c>
      <c r="Q50" s="7">
        <v>41</v>
      </c>
      <c r="R50" s="7">
        <v>59</v>
      </c>
      <c r="S50" s="7">
        <v>113</v>
      </c>
      <c r="T50" s="7">
        <v>70</v>
      </c>
      <c r="U50" t="s">
        <v>75</v>
      </c>
    </row>
    <row r="51" spans="1:21" x14ac:dyDescent="0.3">
      <c r="A51" s="3">
        <v>2008</v>
      </c>
      <c r="B51" s="7" t="s">
        <v>75</v>
      </c>
      <c r="C51" s="7" t="s">
        <v>75</v>
      </c>
      <c r="D51" s="7">
        <v>122</v>
      </c>
      <c r="E51" s="7" t="s">
        <v>75</v>
      </c>
      <c r="F51" s="7">
        <v>0</v>
      </c>
      <c r="G51" s="7" t="s">
        <v>75</v>
      </c>
      <c r="H51" s="7" t="s">
        <v>75</v>
      </c>
      <c r="I51" s="7" t="s">
        <v>75</v>
      </c>
      <c r="J51" s="7">
        <v>2</v>
      </c>
      <c r="K51" s="7">
        <v>9</v>
      </c>
      <c r="L51" s="7">
        <v>8</v>
      </c>
      <c r="M51" s="7">
        <v>3</v>
      </c>
      <c r="N51" s="7">
        <v>28</v>
      </c>
      <c r="O51" s="7">
        <v>21</v>
      </c>
      <c r="P51" s="7">
        <v>37</v>
      </c>
      <c r="Q51" s="7">
        <v>27</v>
      </c>
      <c r="R51" s="7">
        <v>78</v>
      </c>
      <c r="S51" s="7">
        <v>122</v>
      </c>
      <c r="T51" s="7">
        <v>78</v>
      </c>
      <c r="U51" t="s">
        <v>75</v>
      </c>
    </row>
    <row r="52" spans="1:21" x14ac:dyDescent="0.3">
      <c r="A52" s="3">
        <v>2009</v>
      </c>
      <c r="B52" s="7" t="s">
        <v>75</v>
      </c>
      <c r="C52" s="7" t="s">
        <v>75</v>
      </c>
      <c r="D52" s="7">
        <v>82</v>
      </c>
      <c r="E52" s="7" t="s">
        <v>75</v>
      </c>
      <c r="F52" s="7">
        <v>0</v>
      </c>
      <c r="G52" s="7" t="s">
        <v>75</v>
      </c>
      <c r="H52" s="7" t="s">
        <v>75</v>
      </c>
      <c r="I52" s="7" t="s">
        <v>75</v>
      </c>
      <c r="J52" s="7">
        <v>6</v>
      </c>
      <c r="K52" s="7">
        <v>15</v>
      </c>
      <c r="L52" s="7">
        <v>21</v>
      </c>
      <c r="M52" s="7">
        <v>7</v>
      </c>
      <c r="N52" s="7">
        <v>42</v>
      </c>
      <c r="O52" s="7">
        <v>29</v>
      </c>
      <c r="P52" s="7">
        <v>36</v>
      </c>
      <c r="Q52" s="7">
        <v>29</v>
      </c>
      <c r="R52" s="7">
        <v>59</v>
      </c>
      <c r="S52" s="7">
        <v>99</v>
      </c>
      <c r="T52" s="7">
        <v>65</v>
      </c>
      <c r="U52" t="s">
        <v>75</v>
      </c>
    </row>
    <row r="53" spans="1:21" x14ac:dyDescent="0.3">
      <c r="A53" s="3">
        <v>2010</v>
      </c>
      <c r="B53" s="7" t="s">
        <v>75</v>
      </c>
      <c r="C53" s="7" t="s">
        <v>75</v>
      </c>
      <c r="D53" s="7">
        <v>110</v>
      </c>
      <c r="E53" s="7" t="s">
        <v>75</v>
      </c>
      <c r="F53" s="7">
        <v>0</v>
      </c>
      <c r="G53" s="7" t="s">
        <v>75</v>
      </c>
      <c r="H53" s="7" t="s">
        <v>75</v>
      </c>
      <c r="I53" s="7" t="s">
        <v>75</v>
      </c>
      <c r="J53" s="7">
        <v>15</v>
      </c>
      <c r="K53" s="7">
        <v>26</v>
      </c>
      <c r="L53" s="7">
        <v>23</v>
      </c>
      <c r="M53" s="7">
        <v>5</v>
      </c>
      <c r="N53" s="7">
        <v>38</v>
      </c>
      <c r="O53" s="7">
        <v>22</v>
      </c>
      <c r="P53" s="7">
        <v>46</v>
      </c>
      <c r="Q53" s="7">
        <v>33</v>
      </c>
      <c r="R53" s="7">
        <v>70</v>
      </c>
      <c r="S53" s="7">
        <v>112</v>
      </c>
      <c r="T53" s="7">
        <v>67</v>
      </c>
      <c r="U53" t="s">
        <v>75</v>
      </c>
    </row>
    <row r="54" spans="1:21" x14ac:dyDescent="0.3">
      <c r="A54" s="3">
        <v>2011</v>
      </c>
      <c r="B54" s="7" t="s">
        <v>75</v>
      </c>
      <c r="C54" s="7" t="s">
        <v>75</v>
      </c>
      <c r="D54" s="7">
        <v>65</v>
      </c>
      <c r="E54" s="7" t="s">
        <v>75</v>
      </c>
      <c r="F54" s="7">
        <v>0</v>
      </c>
      <c r="G54" s="7" t="s">
        <v>75</v>
      </c>
      <c r="H54" s="7" t="s">
        <v>75</v>
      </c>
      <c r="I54" s="7" t="s">
        <v>75</v>
      </c>
      <c r="J54" s="7">
        <v>15</v>
      </c>
      <c r="K54" s="7">
        <v>26</v>
      </c>
      <c r="L54" s="7">
        <v>25</v>
      </c>
      <c r="M54" s="7">
        <v>4</v>
      </c>
      <c r="N54" s="7">
        <v>27</v>
      </c>
      <c r="O54" s="7">
        <v>23</v>
      </c>
      <c r="P54" s="7">
        <v>24</v>
      </c>
      <c r="Q54" s="7">
        <v>28</v>
      </c>
      <c r="R54" s="7">
        <v>54</v>
      </c>
      <c r="S54" s="7">
        <v>113</v>
      </c>
      <c r="T54" s="7">
        <v>61</v>
      </c>
      <c r="U54" t="s">
        <v>75</v>
      </c>
    </row>
    <row r="55" spans="1:21" x14ac:dyDescent="0.3">
      <c r="A55" s="3">
        <v>2012</v>
      </c>
      <c r="B55" s="7" t="s">
        <v>75</v>
      </c>
      <c r="C55" s="7" t="s">
        <v>75</v>
      </c>
      <c r="D55" s="7">
        <v>61</v>
      </c>
      <c r="E55" s="7" t="s">
        <v>75</v>
      </c>
      <c r="F55" s="7">
        <v>0</v>
      </c>
      <c r="G55" s="7" t="s">
        <v>75</v>
      </c>
      <c r="H55" s="7" t="s">
        <v>75</v>
      </c>
      <c r="I55" s="7" t="s">
        <v>75</v>
      </c>
      <c r="J55" s="7">
        <v>10</v>
      </c>
      <c r="K55" s="7">
        <v>14</v>
      </c>
      <c r="L55" s="7">
        <v>16</v>
      </c>
      <c r="M55" s="7">
        <v>7</v>
      </c>
      <c r="N55" s="7">
        <v>33</v>
      </c>
      <c r="O55" s="7">
        <v>29</v>
      </c>
      <c r="P55" s="7">
        <v>39</v>
      </c>
      <c r="Q55" s="7">
        <v>35</v>
      </c>
      <c r="R55" s="7">
        <v>58</v>
      </c>
      <c r="S55" s="7">
        <v>108</v>
      </c>
      <c r="T55" s="7">
        <v>74</v>
      </c>
      <c r="U55" t="s">
        <v>75</v>
      </c>
    </row>
    <row r="56" spans="1:21" x14ac:dyDescent="0.3">
      <c r="A56" s="3">
        <v>2013</v>
      </c>
      <c r="B56" s="7" t="s">
        <v>75</v>
      </c>
      <c r="C56" s="7" t="s">
        <v>75</v>
      </c>
      <c r="D56" s="7">
        <v>51</v>
      </c>
      <c r="E56" s="7" t="s">
        <v>75</v>
      </c>
      <c r="F56" s="7">
        <v>0</v>
      </c>
      <c r="G56" s="7" t="s">
        <v>75</v>
      </c>
      <c r="H56" s="7" t="s">
        <v>75</v>
      </c>
      <c r="I56" s="7" t="s">
        <v>75</v>
      </c>
      <c r="J56" s="7">
        <v>9</v>
      </c>
      <c r="K56" s="7">
        <v>28</v>
      </c>
      <c r="L56" s="7">
        <v>28</v>
      </c>
      <c r="M56" s="7">
        <v>11</v>
      </c>
      <c r="N56" s="7">
        <v>36</v>
      </c>
      <c r="O56" s="7">
        <v>31</v>
      </c>
      <c r="P56" s="7">
        <v>38</v>
      </c>
      <c r="Q56" s="7">
        <v>31</v>
      </c>
      <c r="R56" s="7">
        <v>56</v>
      </c>
      <c r="S56" s="7">
        <v>109</v>
      </c>
      <c r="T56" s="7">
        <v>58</v>
      </c>
      <c r="U56" t="s">
        <v>75</v>
      </c>
    </row>
    <row r="57" spans="1:21" x14ac:dyDescent="0.3">
      <c r="A57" s="3">
        <v>2014</v>
      </c>
      <c r="B57" s="7" t="s">
        <v>75</v>
      </c>
      <c r="C57" s="7" t="s">
        <v>75</v>
      </c>
      <c r="D57" s="7">
        <v>45</v>
      </c>
      <c r="E57" s="7" t="s">
        <v>75</v>
      </c>
      <c r="F57" s="7">
        <v>0</v>
      </c>
      <c r="G57" s="7" t="s">
        <v>75</v>
      </c>
      <c r="H57" s="7" t="s">
        <v>75</v>
      </c>
      <c r="I57" s="7" t="s">
        <v>75</v>
      </c>
      <c r="J57" s="7">
        <v>3</v>
      </c>
      <c r="K57" s="7">
        <v>11</v>
      </c>
      <c r="L57" s="7">
        <v>7</v>
      </c>
      <c r="M57" s="7">
        <v>1</v>
      </c>
      <c r="N57" s="7">
        <v>15</v>
      </c>
      <c r="O57" s="7">
        <v>17</v>
      </c>
      <c r="P57" s="7">
        <v>21</v>
      </c>
      <c r="Q57" s="7">
        <v>17</v>
      </c>
      <c r="R57" s="7">
        <v>41</v>
      </c>
      <c r="S57" s="7">
        <v>101</v>
      </c>
      <c r="T57" s="7">
        <v>68</v>
      </c>
      <c r="U57" t="s">
        <v>75</v>
      </c>
    </row>
    <row r="58" spans="1:21" x14ac:dyDescent="0.3">
      <c r="A58" s="3">
        <v>2015</v>
      </c>
      <c r="B58" s="7" t="s">
        <v>75</v>
      </c>
      <c r="C58" s="7" t="s">
        <v>75</v>
      </c>
      <c r="D58" s="7">
        <v>43</v>
      </c>
      <c r="E58" s="7" t="s">
        <v>75</v>
      </c>
      <c r="F58" s="7">
        <v>0</v>
      </c>
      <c r="G58" s="7" t="s">
        <v>75</v>
      </c>
      <c r="H58" s="7" t="s">
        <v>75</v>
      </c>
      <c r="I58" s="7" t="s">
        <v>75</v>
      </c>
      <c r="J58" s="7">
        <v>4</v>
      </c>
      <c r="K58" s="7">
        <v>13</v>
      </c>
      <c r="L58" s="7">
        <v>19</v>
      </c>
      <c r="M58" s="7">
        <v>1</v>
      </c>
      <c r="N58" s="7">
        <v>28</v>
      </c>
      <c r="O58" s="7">
        <v>17</v>
      </c>
      <c r="P58" s="7">
        <v>32</v>
      </c>
      <c r="Q58" s="7">
        <v>22</v>
      </c>
      <c r="R58" s="7">
        <v>51</v>
      </c>
      <c r="S58" s="7">
        <v>105</v>
      </c>
      <c r="T58" s="7">
        <v>72</v>
      </c>
      <c r="U58" t="s">
        <v>75</v>
      </c>
    </row>
    <row r="59" spans="1:21" x14ac:dyDescent="0.3">
      <c r="A59" s="3">
        <v>2016</v>
      </c>
      <c r="B59" s="7" t="s">
        <v>75</v>
      </c>
      <c r="C59" s="7" t="s">
        <v>75</v>
      </c>
      <c r="D59" s="7">
        <v>51</v>
      </c>
      <c r="E59" s="7" t="s">
        <v>75</v>
      </c>
      <c r="F59" s="7">
        <v>0</v>
      </c>
      <c r="G59" s="7" t="s">
        <v>75</v>
      </c>
      <c r="H59" s="7" t="s">
        <v>75</v>
      </c>
      <c r="I59" s="7" t="s">
        <v>75</v>
      </c>
      <c r="J59" s="7">
        <v>0</v>
      </c>
      <c r="K59" s="7">
        <v>14</v>
      </c>
      <c r="L59" s="7">
        <v>24</v>
      </c>
      <c r="M59" s="7">
        <v>2</v>
      </c>
      <c r="N59" s="7">
        <v>34</v>
      </c>
      <c r="O59" s="7">
        <v>31</v>
      </c>
      <c r="P59" s="7">
        <v>35</v>
      </c>
      <c r="Q59" s="7">
        <v>30</v>
      </c>
      <c r="R59" s="7">
        <v>83</v>
      </c>
      <c r="S59" s="7">
        <v>119</v>
      </c>
      <c r="T59" s="7">
        <v>68</v>
      </c>
      <c r="U59" t="s">
        <v>75</v>
      </c>
    </row>
    <row r="60" spans="1:21" x14ac:dyDescent="0.3">
      <c r="A60" s="3">
        <v>2017</v>
      </c>
      <c r="B60" s="7" t="s">
        <v>75</v>
      </c>
      <c r="C60" s="7" t="s">
        <v>75</v>
      </c>
      <c r="D60" s="7">
        <v>56</v>
      </c>
      <c r="E60" s="7" t="s">
        <v>75</v>
      </c>
      <c r="F60" s="7">
        <v>0</v>
      </c>
      <c r="G60" s="7" t="s">
        <v>75</v>
      </c>
      <c r="H60" s="7" t="s">
        <v>75</v>
      </c>
      <c r="I60" s="7" t="s">
        <v>75</v>
      </c>
      <c r="J60" s="7">
        <v>5</v>
      </c>
      <c r="K60" s="7">
        <v>13</v>
      </c>
      <c r="L60" s="7">
        <v>32</v>
      </c>
      <c r="M60" s="7">
        <v>2</v>
      </c>
      <c r="N60" s="7">
        <v>40</v>
      </c>
      <c r="O60" s="7">
        <v>30</v>
      </c>
      <c r="P60" s="7">
        <v>26</v>
      </c>
      <c r="Q60" s="7">
        <v>25</v>
      </c>
      <c r="R60" s="7">
        <v>60</v>
      </c>
      <c r="S60" s="7">
        <v>79</v>
      </c>
      <c r="T60" s="7">
        <v>54</v>
      </c>
      <c r="U60" t="s">
        <v>75</v>
      </c>
    </row>
    <row r="61" spans="1:21" x14ac:dyDescent="0.3">
      <c r="A61" s="3">
        <v>2018</v>
      </c>
      <c r="B61" s="7" t="s">
        <v>75</v>
      </c>
      <c r="C61" s="7" t="s">
        <v>75</v>
      </c>
      <c r="D61" s="7">
        <v>40</v>
      </c>
      <c r="E61" s="7" t="s">
        <v>75</v>
      </c>
      <c r="F61" s="7">
        <v>0</v>
      </c>
      <c r="G61" s="7" t="s">
        <v>75</v>
      </c>
      <c r="H61" s="7" t="s">
        <v>75</v>
      </c>
      <c r="I61" s="7" t="s">
        <v>75</v>
      </c>
      <c r="J61" s="7">
        <v>14</v>
      </c>
      <c r="K61" s="7">
        <v>22</v>
      </c>
      <c r="L61" s="7">
        <v>41</v>
      </c>
      <c r="M61" s="7">
        <v>4</v>
      </c>
      <c r="N61" s="7">
        <v>42</v>
      </c>
      <c r="O61" s="7">
        <v>43</v>
      </c>
      <c r="P61" s="7">
        <v>49</v>
      </c>
      <c r="Q61" s="7">
        <v>41</v>
      </c>
      <c r="R61" s="7">
        <v>71</v>
      </c>
      <c r="S61" s="7">
        <v>101</v>
      </c>
      <c r="T61" s="7">
        <v>81</v>
      </c>
      <c r="U61" t="s">
        <v>75</v>
      </c>
    </row>
    <row r="62" spans="1:21" x14ac:dyDescent="0.3">
      <c r="A62" s="3">
        <v>2019</v>
      </c>
      <c r="B62" s="7" t="s">
        <v>75</v>
      </c>
      <c r="C62" s="7" t="s">
        <v>75</v>
      </c>
      <c r="D62" s="7">
        <v>42</v>
      </c>
      <c r="E62" s="7" t="s">
        <v>75</v>
      </c>
      <c r="F62" s="7">
        <v>2</v>
      </c>
      <c r="G62" s="7" t="s">
        <v>75</v>
      </c>
      <c r="H62" s="7" t="s">
        <v>75</v>
      </c>
      <c r="I62" s="7" t="s">
        <v>75</v>
      </c>
      <c r="J62" s="7">
        <v>9</v>
      </c>
      <c r="K62" s="7">
        <v>12</v>
      </c>
      <c r="L62" s="7">
        <v>18</v>
      </c>
      <c r="M62" s="7">
        <v>1</v>
      </c>
      <c r="N62" s="7">
        <v>35</v>
      </c>
      <c r="O62" s="7" t="s">
        <v>75</v>
      </c>
      <c r="P62" s="7">
        <v>32</v>
      </c>
      <c r="Q62" s="7">
        <v>37</v>
      </c>
      <c r="R62" s="7">
        <v>52</v>
      </c>
      <c r="S62" s="7">
        <v>105</v>
      </c>
      <c r="T62" s="7">
        <v>61</v>
      </c>
      <c r="U62" t="s">
        <v>75</v>
      </c>
    </row>
    <row r="64" spans="1:21" x14ac:dyDescent="0.3">
      <c r="A64" t="s">
        <v>143</v>
      </c>
      <c r="B64" s="7"/>
      <c r="C64" s="7"/>
      <c r="D64" s="7">
        <f t="shared" ref="D64:T64" si="0">AVERAGE(D4:D33)</f>
        <v>90.15789473684211</v>
      </c>
      <c r="E64" s="7"/>
      <c r="F64" s="7">
        <f t="shared" si="0"/>
        <v>1.1481481481481481</v>
      </c>
      <c r="G64" s="7"/>
      <c r="H64" s="7"/>
      <c r="I64" s="7"/>
      <c r="J64" s="7">
        <f t="shared" si="0"/>
        <v>7.9</v>
      </c>
      <c r="K64" s="7">
        <f t="shared" si="0"/>
        <v>25.8</v>
      </c>
      <c r="L64" s="7">
        <f t="shared" si="0"/>
        <v>22.366666666666667</v>
      </c>
      <c r="M64" s="7">
        <f t="shared" si="0"/>
        <v>5.4333333333333336</v>
      </c>
      <c r="N64" s="7">
        <f t="shared" si="0"/>
        <v>28.7</v>
      </c>
      <c r="O64" s="7">
        <f t="shared" si="0"/>
        <v>30.2</v>
      </c>
      <c r="P64" s="7">
        <f t="shared" si="0"/>
        <v>36.233333333333334</v>
      </c>
      <c r="Q64" s="7">
        <f t="shared" si="0"/>
        <v>23.866666666666667</v>
      </c>
      <c r="R64" s="7">
        <f t="shared" si="0"/>
        <v>57.733333333333334</v>
      </c>
      <c r="S64" s="7">
        <f t="shared" si="0"/>
        <v>97.766666666666666</v>
      </c>
      <c r="T64" s="7">
        <f t="shared" si="0"/>
        <v>79.7</v>
      </c>
      <c r="U64" s="7"/>
    </row>
    <row r="65" spans="1:21" x14ac:dyDescent="0.3">
      <c r="A65" t="s">
        <v>144</v>
      </c>
      <c r="B65" s="7"/>
      <c r="C65" s="7"/>
      <c r="D65" s="7">
        <f t="shared" ref="D65:T65" si="1">AVERAGE(D4:D62)</f>
        <v>76.4375</v>
      </c>
      <c r="E65" s="7"/>
      <c r="F65" s="7">
        <f t="shared" si="1"/>
        <v>0.6964285714285714</v>
      </c>
      <c r="G65" s="7"/>
      <c r="H65" s="7"/>
      <c r="I65" s="7"/>
      <c r="J65" s="7">
        <f t="shared" si="1"/>
        <v>7.7118644067796609</v>
      </c>
      <c r="K65" s="7">
        <f t="shared" si="1"/>
        <v>22.016949152542374</v>
      </c>
      <c r="L65" s="7">
        <f t="shared" si="1"/>
        <v>21.254237288135592</v>
      </c>
      <c r="M65" s="7">
        <f t="shared" si="1"/>
        <v>5.1355932203389827</v>
      </c>
      <c r="N65" s="7">
        <f t="shared" si="1"/>
        <v>30.016949152542374</v>
      </c>
      <c r="O65" s="7">
        <f t="shared" si="1"/>
        <v>28.068965517241381</v>
      </c>
      <c r="P65" s="7">
        <f t="shared" si="1"/>
        <v>35.084745762711862</v>
      </c>
      <c r="Q65" s="7">
        <f t="shared" si="1"/>
        <v>26.525423728813561</v>
      </c>
      <c r="R65" s="7">
        <f t="shared" si="1"/>
        <v>57.66101694915254</v>
      </c>
      <c r="S65" s="7">
        <f t="shared" si="1"/>
        <v>101.01694915254237</v>
      </c>
      <c r="T65" s="7">
        <f t="shared" si="1"/>
        <v>76.13559322033899</v>
      </c>
      <c r="U65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52811-4F8A-4F13-807D-E8D35A9E79EE}">
  <dimension ref="A1:X74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4.4" x14ac:dyDescent="0.3"/>
  <cols>
    <col min="1" max="1" width="21.109375" customWidth="1"/>
    <col min="2" max="2" width="12.88671875" customWidth="1"/>
  </cols>
  <sheetData>
    <row r="1" spans="1:21" ht="18" x14ac:dyDescent="0.35">
      <c r="A1" s="121" t="s">
        <v>172</v>
      </c>
    </row>
    <row r="3" spans="1:21" x14ac:dyDescent="0.3">
      <c r="B3" s="2" t="s">
        <v>55</v>
      </c>
      <c r="C3" s="2" t="s">
        <v>56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61</v>
      </c>
      <c r="I3" s="2" t="s">
        <v>62</v>
      </c>
      <c r="J3" s="2" t="s">
        <v>63</v>
      </c>
      <c r="K3" s="2" t="s">
        <v>64</v>
      </c>
      <c r="L3" s="2" t="s">
        <v>65</v>
      </c>
      <c r="M3" s="2" t="s">
        <v>66</v>
      </c>
      <c r="N3" s="2" t="s">
        <v>67</v>
      </c>
      <c r="O3" s="2" t="s">
        <v>68</v>
      </c>
      <c r="P3" s="2" t="s">
        <v>69</v>
      </c>
      <c r="Q3" s="2" t="s">
        <v>70</v>
      </c>
      <c r="R3" s="2" t="s">
        <v>71</v>
      </c>
      <c r="S3" s="2" t="s">
        <v>72</v>
      </c>
      <c r="T3" s="2" t="s">
        <v>73</v>
      </c>
      <c r="U3" s="2" t="s">
        <v>74</v>
      </c>
    </row>
    <row r="4" spans="1:21" x14ac:dyDescent="0.3">
      <c r="A4" s="13">
        <v>1961</v>
      </c>
      <c r="B4" s="8">
        <v>0</v>
      </c>
      <c r="C4" s="8">
        <v>0.2</v>
      </c>
      <c r="D4" s="8" t="s">
        <v>75</v>
      </c>
      <c r="E4" s="8">
        <v>1.4</v>
      </c>
      <c r="F4" s="8">
        <v>11.5</v>
      </c>
      <c r="G4" s="8">
        <v>124.00000000000001</v>
      </c>
      <c r="H4" s="8">
        <v>387.1</v>
      </c>
      <c r="I4" s="8">
        <v>934.9</v>
      </c>
      <c r="J4" s="8">
        <v>261</v>
      </c>
      <c r="K4" s="8">
        <v>706.4</v>
      </c>
      <c r="L4" s="8">
        <v>1044</v>
      </c>
      <c r="M4" s="8">
        <v>1109.5999999999999</v>
      </c>
      <c r="N4" s="8">
        <v>1228.544581280788</v>
      </c>
      <c r="O4" s="8" t="s">
        <v>75</v>
      </c>
      <c r="P4" s="8">
        <v>1591.9</v>
      </c>
      <c r="Q4" s="8">
        <v>1856.2000000000003</v>
      </c>
      <c r="R4" s="8">
        <v>824.4</v>
      </c>
      <c r="S4" s="8">
        <v>416.1</v>
      </c>
      <c r="T4" s="8">
        <v>363.8</v>
      </c>
      <c r="U4" s="8">
        <v>675.09999999999991</v>
      </c>
    </row>
    <row r="5" spans="1:21" x14ac:dyDescent="0.3">
      <c r="A5" s="13">
        <v>1962</v>
      </c>
      <c r="B5" s="8">
        <v>1</v>
      </c>
      <c r="C5" s="8">
        <v>0</v>
      </c>
      <c r="D5" s="8" t="s">
        <v>75</v>
      </c>
      <c r="E5" s="8">
        <v>1.5</v>
      </c>
      <c r="F5" s="8">
        <v>27.6</v>
      </c>
      <c r="G5" s="8">
        <v>34.300000000000004</v>
      </c>
      <c r="H5" s="8">
        <v>228</v>
      </c>
      <c r="I5" s="8">
        <v>806.30000000000007</v>
      </c>
      <c r="J5" s="8">
        <v>226.5</v>
      </c>
      <c r="K5" s="8">
        <v>456.09999999999997</v>
      </c>
      <c r="L5" s="8" t="s">
        <v>75</v>
      </c>
      <c r="M5" s="8">
        <v>688.6</v>
      </c>
      <c r="N5" s="8">
        <v>1022.6525517241379</v>
      </c>
      <c r="O5" s="8" t="s">
        <v>75</v>
      </c>
      <c r="P5" s="8">
        <v>1104.5999999999999</v>
      </c>
      <c r="Q5" s="8">
        <v>1676.3</v>
      </c>
      <c r="R5" s="8">
        <v>1068.4000000000001</v>
      </c>
      <c r="S5" s="8">
        <v>584.09999999999991</v>
      </c>
      <c r="T5" s="8">
        <v>260.3</v>
      </c>
      <c r="U5" s="8">
        <v>1535.099999999999</v>
      </c>
    </row>
    <row r="6" spans="1:21" x14ac:dyDescent="0.3">
      <c r="A6" s="13">
        <v>1963</v>
      </c>
      <c r="B6" s="8">
        <v>1</v>
      </c>
      <c r="C6" s="8">
        <v>0</v>
      </c>
      <c r="D6" s="8" t="s">
        <v>75</v>
      </c>
      <c r="E6" s="8">
        <v>2.1</v>
      </c>
      <c r="F6" s="8">
        <v>9.2000000000000011</v>
      </c>
      <c r="G6" s="8">
        <v>179.89999999999998</v>
      </c>
      <c r="H6" s="8">
        <v>453.19999999999993</v>
      </c>
      <c r="I6" s="8">
        <v>1103.7</v>
      </c>
      <c r="J6" s="8">
        <v>455.5</v>
      </c>
      <c r="K6" s="8">
        <v>884.80000000000018</v>
      </c>
      <c r="L6" s="8">
        <v>1169</v>
      </c>
      <c r="M6" s="8">
        <v>1242.5000000000002</v>
      </c>
      <c r="N6" s="8">
        <v>1252.7999999999997</v>
      </c>
      <c r="O6" s="8">
        <v>1885.9999999999998</v>
      </c>
      <c r="P6" s="8">
        <v>1721.1000000000001</v>
      </c>
      <c r="Q6" s="8">
        <v>1903.2</v>
      </c>
      <c r="R6" s="8">
        <v>1336.8</v>
      </c>
      <c r="S6" s="8">
        <v>839.3</v>
      </c>
      <c r="T6" s="8">
        <v>449.53</v>
      </c>
      <c r="U6" s="8">
        <v>867.99999999999977</v>
      </c>
    </row>
    <row r="7" spans="1:21" x14ac:dyDescent="0.3">
      <c r="A7" s="13">
        <v>1964</v>
      </c>
      <c r="B7" s="8">
        <v>0.2</v>
      </c>
      <c r="C7" s="8">
        <v>0</v>
      </c>
      <c r="D7" s="8" t="s">
        <v>75</v>
      </c>
      <c r="E7" s="8">
        <v>0.2</v>
      </c>
      <c r="F7" s="8">
        <v>1.7</v>
      </c>
      <c r="G7" s="8">
        <v>25.599999999999998</v>
      </c>
      <c r="H7" s="8">
        <v>241.7</v>
      </c>
      <c r="I7" s="8">
        <v>827.8</v>
      </c>
      <c r="J7" s="8">
        <v>186.4</v>
      </c>
      <c r="K7" s="8">
        <v>517.79999999999995</v>
      </c>
      <c r="L7" s="8" t="s">
        <v>75</v>
      </c>
      <c r="M7" s="8">
        <v>888.69999999999993</v>
      </c>
      <c r="N7" s="8">
        <v>1000.5999999999999</v>
      </c>
      <c r="O7" s="8">
        <v>1948.6</v>
      </c>
      <c r="P7" s="8">
        <v>1461.8</v>
      </c>
      <c r="Q7" s="8">
        <v>2131.3000000000002</v>
      </c>
      <c r="R7" s="8">
        <v>1295.4000000000001</v>
      </c>
      <c r="S7" s="8">
        <v>587.99999999999989</v>
      </c>
      <c r="T7" s="8">
        <v>305.69999999999993</v>
      </c>
      <c r="U7" s="8">
        <v>1047.0999999999997</v>
      </c>
    </row>
    <row r="8" spans="1:21" x14ac:dyDescent="0.3">
      <c r="A8" s="13">
        <v>1965</v>
      </c>
      <c r="B8" s="8">
        <v>1.3000000000000003</v>
      </c>
      <c r="C8" s="8">
        <v>7</v>
      </c>
      <c r="D8" s="8">
        <v>8.1</v>
      </c>
      <c r="E8" s="8">
        <v>0.5</v>
      </c>
      <c r="F8" s="8">
        <v>20.399999999999999</v>
      </c>
      <c r="G8" s="8">
        <v>207.5</v>
      </c>
      <c r="H8" s="8">
        <v>808.5</v>
      </c>
      <c r="I8" s="8">
        <v>1174.5999999999999</v>
      </c>
      <c r="J8" s="8">
        <v>413.40000000000003</v>
      </c>
      <c r="K8" s="8">
        <v>1027.4000000000001</v>
      </c>
      <c r="L8" s="8">
        <v>1268.5</v>
      </c>
      <c r="M8" s="8">
        <v>1536.1</v>
      </c>
      <c r="N8" s="8">
        <v>1388.8999999999999</v>
      </c>
      <c r="O8" s="8">
        <v>2422</v>
      </c>
      <c r="P8" s="8">
        <v>1618.6999999999998</v>
      </c>
      <c r="Q8" s="8">
        <v>2144.7000000000003</v>
      </c>
      <c r="R8" s="8">
        <v>1490.1</v>
      </c>
      <c r="S8" s="8">
        <v>939.5</v>
      </c>
      <c r="T8" s="8">
        <v>357.1</v>
      </c>
      <c r="U8" s="8">
        <v>789.60000000000025</v>
      </c>
    </row>
    <row r="9" spans="1:21" x14ac:dyDescent="0.3">
      <c r="A9" s="13">
        <v>1966</v>
      </c>
      <c r="B9" s="8">
        <v>0.1</v>
      </c>
      <c r="C9" s="8">
        <v>0</v>
      </c>
      <c r="D9" s="8">
        <v>0</v>
      </c>
      <c r="E9" s="8">
        <v>0</v>
      </c>
      <c r="F9" s="8">
        <v>4</v>
      </c>
      <c r="G9" s="8">
        <v>111.80000000000001</v>
      </c>
      <c r="H9" s="8">
        <v>451.5</v>
      </c>
      <c r="I9" s="8">
        <v>1160.3</v>
      </c>
      <c r="J9" s="8">
        <v>364.10000000000008</v>
      </c>
      <c r="K9" s="8">
        <v>1006.3000000000001</v>
      </c>
      <c r="L9" s="8">
        <v>1193.3</v>
      </c>
      <c r="M9" s="8">
        <v>1495.9000000000003</v>
      </c>
      <c r="N9" s="8">
        <v>1340.6999999999998</v>
      </c>
      <c r="O9" s="8">
        <v>2131.0000000000005</v>
      </c>
      <c r="P9" s="8">
        <v>1276.6999999999998</v>
      </c>
      <c r="Q9" s="8">
        <v>2158.2000000000003</v>
      </c>
      <c r="R9" s="8">
        <v>1505</v>
      </c>
      <c r="S9" s="8">
        <v>974</v>
      </c>
      <c r="T9" s="8">
        <v>213.79999999999998</v>
      </c>
      <c r="U9" s="8">
        <v>719.10000000000048</v>
      </c>
    </row>
    <row r="10" spans="1:21" x14ac:dyDescent="0.3">
      <c r="A10" s="13">
        <v>1967</v>
      </c>
      <c r="B10" s="8">
        <v>2.2999999999999998</v>
      </c>
      <c r="C10" s="8">
        <v>0</v>
      </c>
      <c r="D10" s="8">
        <v>5.0999999999999996</v>
      </c>
      <c r="E10" s="8">
        <v>6.5</v>
      </c>
      <c r="F10" s="8">
        <v>20.299999999999997</v>
      </c>
      <c r="G10" s="8">
        <v>80.5</v>
      </c>
      <c r="H10" s="8">
        <v>251.5</v>
      </c>
      <c r="I10" s="8">
        <v>802.09999999999991</v>
      </c>
      <c r="J10" s="8">
        <v>172.79999999999998</v>
      </c>
      <c r="K10" s="8">
        <v>461.2</v>
      </c>
      <c r="L10" s="8">
        <v>996.8</v>
      </c>
      <c r="M10" s="8">
        <v>1049.8</v>
      </c>
      <c r="N10" s="8">
        <v>1142.2</v>
      </c>
      <c r="O10" s="8">
        <v>1920.6200000000001</v>
      </c>
      <c r="P10" s="8">
        <v>1589.8000000000002</v>
      </c>
      <c r="Q10" s="8">
        <v>2267.1</v>
      </c>
      <c r="R10" s="8">
        <v>1190.5</v>
      </c>
      <c r="S10" s="8">
        <v>896.39999999999986</v>
      </c>
      <c r="T10" s="8">
        <v>309.2</v>
      </c>
      <c r="U10" s="8">
        <v>646.39999999999975</v>
      </c>
    </row>
    <row r="11" spans="1:21" x14ac:dyDescent="0.3">
      <c r="A11" s="13">
        <v>1968</v>
      </c>
      <c r="B11" s="8">
        <v>0</v>
      </c>
      <c r="C11" s="8">
        <v>0</v>
      </c>
      <c r="D11" s="8">
        <v>2</v>
      </c>
      <c r="E11" s="8">
        <v>0</v>
      </c>
      <c r="F11" s="8">
        <v>0</v>
      </c>
      <c r="G11" s="8">
        <v>34.200000000000003</v>
      </c>
      <c r="H11" s="8">
        <v>89.3</v>
      </c>
      <c r="I11" s="8">
        <v>1010.5000000000001</v>
      </c>
      <c r="J11" s="8">
        <v>69.2</v>
      </c>
      <c r="K11" s="8">
        <v>285.7</v>
      </c>
      <c r="L11" s="8">
        <v>533.29999999999995</v>
      </c>
      <c r="M11" s="8">
        <v>740.30000000000007</v>
      </c>
      <c r="N11" s="8">
        <v>975</v>
      </c>
      <c r="O11" s="8">
        <v>1444.4000000000003</v>
      </c>
      <c r="P11" s="8">
        <v>1311.9</v>
      </c>
      <c r="Q11" s="8">
        <v>1884.9999999999998</v>
      </c>
      <c r="R11" s="8">
        <v>1167.5999999999999</v>
      </c>
      <c r="S11" s="8">
        <v>702.9</v>
      </c>
      <c r="T11" s="8">
        <v>312.89999999999998</v>
      </c>
      <c r="U11" s="8">
        <v>1096.4000000000005</v>
      </c>
    </row>
    <row r="12" spans="1:21" x14ac:dyDescent="0.3">
      <c r="A12" s="13">
        <v>1969</v>
      </c>
      <c r="B12" s="8">
        <v>3.5999999999999996</v>
      </c>
      <c r="C12" s="8">
        <v>6</v>
      </c>
      <c r="D12" s="8">
        <v>0</v>
      </c>
      <c r="E12" s="8">
        <v>8.1999999999999993</v>
      </c>
      <c r="F12" s="8">
        <v>19.400000000000002</v>
      </c>
      <c r="G12" s="8">
        <v>8.5</v>
      </c>
      <c r="H12" s="8">
        <v>193.89999999999998</v>
      </c>
      <c r="I12" s="8">
        <v>965.4</v>
      </c>
      <c r="J12" s="8">
        <v>177.29999999999998</v>
      </c>
      <c r="K12" s="8">
        <v>518.80000000000007</v>
      </c>
      <c r="L12" s="8">
        <v>1166.7</v>
      </c>
      <c r="M12" s="8">
        <v>1232</v>
      </c>
      <c r="N12" s="8">
        <v>1130.8000000000002</v>
      </c>
      <c r="O12" s="8">
        <v>2137.8999999999996</v>
      </c>
      <c r="P12" s="8">
        <v>1541.4999999999998</v>
      </c>
      <c r="Q12" s="8">
        <v>1856.3999999999999</v>
      </c>
      <c r="R12" s="8">
        <v>1313.1000000000001</v>
      </c>
      <c r="S12" s="8">
        <v>816.3</v>
      </c>
      <c r="T12" s="8">
        <v>536.9</v>
      </c>
      <c r="U12" s="8">
        <v>1147.2</v>
      </c>
    </row>
    <row r="13" spans="1:21" x14ac:dyDescent="0.3">
      <c r="A13" s="13">
        <v>1970</v>
      </c>
      <c r="B13" s="8">
        <v>0</v>
      </c>
      <c r="C13" s="8">
        <v>0</v>
      </c>
      <c r="D13" s="8">
        <v>0.8</v>
      </c>
      <c r="E13" s="8">
        <v>1.4</v>
      </c>
      <c r="F13" s="8">
        <v>0</v>
      </c>
      <c r="G13" s="8">
        <v>31</v>
      </c>
      <c r="H13" s="8">
        <v>355.00000000000006</v>
      </c>
      <c r="I13" s="8">
        <v>1010.6999999999999</v>
      </c>
      <c r="J13" s="8">
        <v>327.70000000000005</v>
      </c>
      <c r="K13" s="8">
        <v>600.29999999999995</v>
      </c>
      <c r="L13" s="8">
        <v>797.69999999999993</v>
      </c>
      <c r="M13" s="8">
        <v>855.8</v>
      </c>
      <c r="N13" s="8">
        <v>1104.5</v>
      </c>
      <c r="O13" s="8">
        <v>1816.8999999999999</v>
      </c>
      <c r="P13" s="8">
        <v>1184.6000000000004</v>
      </c>
      <c r="Q13" s="8">
        <v>1950.1000000000004</v>
      </c>
      <c r="R13" s="8">
        <v>1169.3999999999999</v>
      </c>
      <c r="S13" s="8">
        <v>632.00000000000011</v>
      </c>
      <c r="T13" s="8">
        <v>462.59999999999997</v>
      </c>
      <c r="U13" s="8">
        <v>989.90000000000032</v>
      </c>
    </row>
    <row r="14" spans="1:21" x14ac:dyDescent="0.3">
      <c r="A14" s="13">
        <v>1971</v>
      </c>
      <c r="B14" s="8">
        <v>1</v>
      </c>
      <c r="C14" s="8">
        <v>0</v>
      </c>
      <c r="D14" s="8">
        <v>1.8</v>
      </c>
      <c r="E14" s="8">
        <v>1.2000000000000002</v>
      </c>
      <c r="F14" s="8">
        <v>4.8000000000000007</v>
      </c>
      <c r="G14" s="8">
        <v>80.099999999999994</v>
      </c>
      <c r="H14" s="8">
        <v>282.99999999999994</v>
      </c>
      <c r="I14" s="8">
        <v>817.1</v>
      </c>
      <c r="J14" s="8">
        <v>247.1</v>
      </c>
      <c r="K14" s="8">
        <v>584.5</v>
      </c>
      <c r="L14" s="8">
        <v>1161.3999999999999</v>
      </c>
      <c r="M14" s="8">
        <v>970.2</v>
      </c>
      <c r="N14" s="8">
        <v>1337.8100000000002</v>
      </c>
      <c r="O14" s="8">
        <v>2304.8000000000002</v>
      </c>
      <c r="P14" s="8">
        <v>1196.3</v>
      </c>
      <c r="Q14" s="8">
        <v>2023.8</v>
      </c>
      <c r="R14" s="8">
        <v>1197.5999999999999</v>
      </c>
      <c r="S14" s="8">
        <v>494.90000000000003</v>
      </c>
      <c r="T14" s="8">
        <v>410.50000000000006</v>
      </c>
      <c r="U14" s="8">
        <v>827.40000000000043</v>
      </c>
    </row>
    <row r="15" spans="1:21" x14ac:dyDescent="0.3">
      <c r="A15" s="13">
        <v>1972</v>
      </c>
      <c r="B15" s="8">
        <v>6.7000000000000011</v>
      </c>
      <c r="C15" s="8">
        <v>0</v>
      </c>
      <c r="D15" s="8">
        <v>33</v>
      </c>
      <c r="E15" s="8">
        <v>1</v>
      </c>
      <c r="F15" s="8">
        <v>18.399999999999999</v>
      </c>
      <c r="G15" s="8">
        <v>188.10000000000002</v>
      </c>
      <c r="H15" s="8">
        <v>453.2</v>
      </c>
      <c r="I15" s="8">
        <v>1609.9000000000003</v>
      </c>
      <c r="J15" s="8">
        <v>573</v>
      </c>
      <c r="K15" s="8">
        <v>1367.4</v>
      </c>
      <c r="L15" s="8">
        <v>1668.5000000000002</v>
      </c>
      <c r="M15" s="8">
        <v>1473.4000000000003</v>
      </c>
      <c r="N15" s="8">
        <v>1293.1000000000001</v>
      </c>
      <c r="O15" s="8">
        <v>2173.6999999999998</v>
      </c>
      <c r="P15" s="8">
        <v>1493.4</v>
      </c>
      <c r="Q15" s="8">
        <v>1790.2</v>
      </c>
      <c r="R15" s="8">
        <v>1032.0999999999999</v>
      </c>
      <c r="S15" s="8">
        <v>588.09999999999991</v>
      </c>
      <c r="T15" s="8">
        <v>317.10000000000002</v>
      </c>
      <c r="U15" s="8">
        <v>962.99999999999932</v>
      </c>
    </row>
    <row r="16" spans="1:21" x14ac:dyDescent="0.3">
      <c r="A16" s="13">
        <v>1973</v>
      </c>
      <c r="B16" s="8">
        <v>0.2</v>
      </c>
      <c r="C16" s="8">
        <v>0</v>
      </c>
      <c r="D16" s="8">
        <v>0</v>
      </c>
      <c r="E16" s="8">
        <v>0.8</v>
      </c>
      <c r="F16" s="8">
        <v>14</v>
      </c>
      <c r="G16" s="8">
        <v>58.7</v>
      </c>
      <c r="H16" s="8">
        <v>206.2</v>
      </c>
      <c r="I16" s="8">
        <v>863.5</v>
      </c>
      <c r="J16" s="8">
        <v>172.1</v>
      </c>
      <c r="K16" s="8">
        <v>545.70000000000005</v>
      </c>
      <c r="L16" s="8">
        <v>853.1</v>
      </c>
      <c r="M16" s="8">
        <v>883.30000000000007</v>
      </c>
      <c r="N16" s="8">
        <v>1042.4999999999998</v>
      </c>
      <c r="O16" s="8">
        <v>1512.4</v>
      </c>
      <c r="P16" s="8">
        <v>1235.2</v>
      </c>
      <c r="Q16" s="8">
        <v>1641.1999999999996</v>
      </c>
      <c r="R16" s="8">
        <v>838.19999999999993</v>
      </c>
      <c r="S16" s="8">
        <v>510.1</v>
      </c>
      <c r="T16" s="8">
        <v>333.19999999999993</v>
      </c>
      <c r="U16" s="8">
        <v>858.99999999999966</v>
      </c>
    </row>
    <row r="17" spans="1:24" x14ac:dyDescent="0.3">
      <c r="A17" s="13">
        <v>1974</v>
      </c>
      <c r="B17" s="8">
        <v>1.1000000000000001</v>
      </c>
      <c r="C17" s="8">
        <v>1.5</v>
      </c>
      <c r="D17" s="8">
        <v>0</v>
      </c>
      <c r="E17" s="8">
        <v>2.4</v>
      </c>
      <c r="F17" s="8">
        <v>3</v>
      </c>
      <c r="G17" s="8">
        <v>49.70000000000001</v>
      </c>
      <c r="H17" s="8">
        <v>390.70000000000005</v>
      </c>
      <c r="I17" s="8">
        <v>915.20000000000016</v>
      </c>
      <c r="J17" s="8">
        <v>418</v>
      </c>
      <c r="K17" s="8">
        <v>823.09999999999991</v>
      </c>
      <c r="L17" s="8">
        <v>1101.5</v>
      </c>
      <c r="M17" s="8">
        <v>1009.6</v>
      </c>
      <c r="N17" s="8">
        <v>929.39999999999986</v>
      </c>
      <c r="O17" s="8">
        <v>1416.6</v>
      </c>
      <c r="P17" s="8">
        <v>1183.3</v>
      </c>
      <c r="Q17" s="8">
        <v>1544.3</v>
      </c>
      <c r="R17" s="8">
        <v>874.80000000000007</v>
      </c>
      <c r="S17" s="8">
        <v>427.2</v>
      </c>
      <c r="T17" s="8">
        <v>256.09999999999991</v>
      </c>
      <c r="U17" s="8">
        <v>1000.5</v>
      </c>
    </row>
    <row r="18" spans="1:24" x14ac:dyDescent="0.3">
      <c r="A18" s="13">
        <v>1975</v>
      </c>
      <c r="B18" s="8">
        <v>1.6</v>
      </c>
      <c r="C18" s="8">
        <v>0</v>
      </c>
      <c r="D18" s="8">
        <v>15.5</v>
      </c>
      <c r="E18" s="8">
        <v>1.7</v>
      </c>
      <c r="F18" s="8">
        <v>2.5</v>
      </c>
      <c r="G18" s="8">
        <v>68.300000000000011</v>
      </c>
      <c r="H18" s="8">
        <v>362.59999999999997</v>
      </c>
      <c r="I18" s="8">
        <v>986.89999999999986</v>
      </c>
      <c r="J18" s="8">
        <v>183.29999999999998</v>
      </c>
      <c r="K18" s="8">
        <v>776.2</v>
      </c>
      <c r="L18" s="8">
        <v>933.09999999999991</v>
      </c>
      <c r="M18" s="8">
        <v>1228.0999999999999</v>
      </c>
      <c r="N18" s="8">
        <v>1030.5</v>
      </c>
      <c r="O18" s="8">
        <v>1715.5</v>
      </c>
      <c r="P18" s="8">
        <v>1443.4999999999995</v>
      </c>
      <c r="Q18" s="8">
        <v>1770.7</v>
      </c>
      <c r="R18" s="8">
        <v>993.7</v>
      </c>
      <c r="S18" s="8">
        <v>556.29999999999995</v>
      </c>
      <c r="T18" s="8">
        <v>312.7</v>
      </c>
      <c r="U18" s="8">
        <v>1082.1000000000006</v>
      </c>
    </row>
    <row r="19" spans="1:24" x14ac:dyDescent="0.3">
      <c r="A19" s="13">
        <v>1976</v>
      </c>
      <c r="B19" s="8">
        <v>2.5000000000000004</v>
      </c>
      <c r="C19" s="8">
        <v>0</v>
      </c>
      <c r="D19" s="8">
        <v>17.399999999999999</v>
      </c>
      <c r="E19" s="8">
        <v>15.2</v>
      </c>
      <c r="F19" s="8">
        <v>3.1</v>
      </c>
      <c r="G19" s="8">
        <v>44.900000000000006</v>
      </c>
      <c r="H19" s="8">
        <v>307.7</v>
      </c>
      <c r="I19" s="8">
        <v>898.30000000000007</v>
      </c>
      <c r="J19" s="8">
        <v>200.5</v>
      </c>
      <c r="K19" s="8">
        <v>487.90000000000003</v>
      </c>
      <c r="L19" s="8">
        <v>875.6</v>
      </c>
      <c r="M19" s="8">
        <v>868.80000000000007</v>
      </c>
      <c r="N19" s="8">
        <v>1024.5</v>
      </c>
      <c r="O19" s="8">
        <v>1673.5000000000002</v>
      </c>
      <c r="P19" s="8">
        <v>1337.5</v>
      </c>
      <c r="Q19" s="8">
        <v>1572</v>
      </c>
      <c r="R19" s="8">
        <v>987.7</v>
      </c>
      <c r="S19" s="8">
        <v>546.70000000000005</v>
      </c>
      <c r="T19" s="8">
        <v>459.99999999999989</v>
      </c>
      <c r="U19" s="8">
        <v>910.4</v>
      </c>
    </row>
    <row r="20" spans="1:24" x14ac:dyDescent="0.3">
      <c r="A20" s="13">
        <v>1977</v>
      </c>
      <c r="B20" s="8">
        <v>1</v>
      </c>
      <c r="C20" s="8">
        <v>1.1000000000000001</v>
      </c>
      <c r="D20" s="8">
        <v>0.1</v>
      </c>
      <c r="E20" s="8">
        <v>2</v>
      </c>
      <c r="F20" s="8">
        <v>23.4</v>
      </c>
      <c r="G20" s="8">
        <v>84.8</v>
      </c>
      <c r="H20" s="8">
        <v>405.8</v>
      </c>
      <c r="I20" s="8">
        <v>1068.2</v>
      </c>
      <c r="J20" s="8">
        <v>395.7</v>
      </c>
      <c r="K20" s="8">
        <v>971.19999999999993</v>
      </c>
      <c r="L20" s="8">
        <v>1377.2000000000003</v>
      </c>
      <c r="M20" s="8">
        <v>1469.5000000000002</v>
      </c>
      <c r="N20" s="8">
        <v>1553.2</v>
      </c>
      <c r="O20" s="8">
        <v>2095.6</v>
      </c>
      <c r="P20" s="8">
        <v>1513.8</v>
      </c>
      <c r="Q20" s="8">
        <v>2100.7000000000003</v>
      </c>
      <c r="R20" s="8">
        <v>1364.0600000000002</v>
      </c>
      <c r="S20" s="8">
        <v>868.5</v>
      </c>
      <c r="T20" s="8">
        <v>389.5</v>
      </c>
      <c r="U20" s="8">
        <v>1299.4000000000003</v>
      </c>
      <c r="W20" s="8"/>
      <c r="X20" s="8"/>
    </row>
    <row r="21" spans="1:24" x14ac:dyDescent="0.3">
      <c r="A21" s="13">
        <v>1978</v>
      </c>
      <c r="B21" s="8">
        <v>0</v>
      </c>
      <c r="C21" s="8">
        <v>0</v>
      </c>
      <c r="D21" s="8">
        <v>0</v>
      </c>
      <c r="E21" s="8">
        <v>0.4</v>
      </c>
      <c r="F21" s="8">
        <v>0</v>
      </c>
      <c r="G21" s="8">
        <v>45.699999999999996</v>
      </c>
      <c r="H21" s="8">
        <v>460.90000000000003</v>
      </c>
      <c r="I21" s="8">
        <v>706.2</v>
      </c>
      <c r="J21" s="8">
        <v>420.90000000000003</v>
      </c>
      <c r="K21" s="8">
        <v>880.9</v>
      </c>
      <c r="L21" s="8">
        <v>1109.0300000000002</v>
      </c>
      <c r="M21" s="8">
        <v>1293.4000000000001</v>
      </c>
      <c r="N21" s="8">
        <v>1315.4400000000003</v>
      </c>
      <c r="O21" s="8">
        <v>1902.6000000000001</v>
      </c>
      <c r="P21" s="8">
        <v>1405.4999999999998</v>
      </c>
      <c r="Q21" s="8">
        <v>1796.6000000000004</v>
      </c>
      <c r="R21" s="8">
        <v>993.59999999999991</v>
      </c>
      <c r="S21" s="8">
        <v>523.30000000000007</v>
      </c>
      <c r="T21" s="8">
        <v>396.49999999999994</v>
      </c>
      <c r="U21" s="8">
        <v>1427.2999999999997</v>
      </c>
      <c r="W21" s="8"/>
    </row>
    <row r="22" spans="1:24" x14ac:dyDescent="0.3">
      <c r="A22" s="13">
        <v>1979</v>
      </c>
      <c r="B22" s="8">
        <v>0.6</v>
      </c>
      <c r="C22" s="8">
        <v>0</v>
      </c>
      <c r="D22" s="8">
        <v>5.0999999999999996</v>
      </c>
      <c r="E22" s="8">
        <v>0.5</v>
      </c>
      <c r="F22" s="8">
        <v>19.900000000000002</v>
      </c>
      <c r="G22" s="8">
        <v>4.3</v>
      </c>
      <c r="H22" s="8">
        <v>329.20000000000005</v>
      </c>
      <c r="I22" s="8">
        <v>1164.5</v>
      </c>
      <c r="J22" s="8">
        <v>213.5</v>
      </c>
      <c r="K22" s="8">
        <v>732.69999999999982</v>
      </c>
      <c r="L22" s="8">
        <v>1086</v>
      </c>
      <c r="M22" s="8">
        <v>1022.28</v>
      </c>
      <c r="N22" s="8">
        <v>1141</v>
      </c>
      <c r="O22" s="8">
        <v>1757.9</v>
      </c>
      <c r="P22" s="8">
        <v>1450.8</v>
      </c>
      <c r="Q22" s="8">
        <v>1749.4</v>
      </c>
      <c r="R22" s="8">
        <v>1119.3</v>
      </c>
      <c r="S22" s="8">
        <v>633.9</v>
      </c>
      <c r="T22" s="8">
        <v>358.5</v>
      </c>
      <c r="U22" s="8">
        <v>1940.3999999999999</v>
      </c>
    </row>
    <row r="23" spans="1:24" x14ac:dyDescent="0.3">
      <c r="A23" s="13">
        <v>1980</v>
      </c>
      <c r="B23" s="8">
        <v>0</v>
      </c>
      <c r="C23" s="8">
        <v>0</v>
      </c>
      <c r="D23" s="8">
        <v>0</v>
      </c>
      <c r="E23" s="8">
        <v>0</v>
      </c>
      <c r="F23" s="8">
        <v>29.3</v>
      </c>
      <c r="G23" s="8">
        <v>89.5</v>
      </c>
      <c r="H23" s="8">
        <v>463.8</v>
      </c>
      <c r="I23" s="8">
        <v>1656.9</v>
      </c>
      <c r="J23" s="8">
        <v>320.79999999999995</v>
      </c>
      <c r="K23" s="8">
        <v>852.1</v>
      </c>
      <c r="L23" s="8">
        <v>1437.6999999999998</v>
      </c>
      <c r="M23" s="8">
        <v>1347.8</v>
      </c>
      <c r="N23" s="8">
        <v>1494.5</v>
      </c>
      <c r="O23" s="8">
        <v>2082.6</v>
      </c>
      <c r="P23" s="8">
        <v>1582.3</v>
      </c>
      <c r="Q23" s="8">
        <v>1845.6999999999996</v>
      </c>
      <c r="R23" s="8">
        <v>1110.8999999999996</v>
      </c>
      <c r="S23" s="8">
        <v>622.5</v>
      </c>
      <c r="T23" s="8">
        <v>359.5</v>
      </c>
      <c r="U23" s="8">
        <v>1339.1000000000006</v>
      </c>
    </row>
    <row r="24" spans="1:24" x14ac:dyDescent="0.3">
      <c r="A24" s="13">
        <v>1981</v>
      </c>
      <c r="B24" s="8">
        <v>0.4</v>
      </c>
      <c r="C24" s="8">
        <v>0.9</v>
      </c>
      <c r="D24" s="8">
        <v>0</v>
      </c>
      <c r="E24" s="8">
        <v>0.2</v>
      </c>
      <c r="F24" s="8">
        <v>5</v>
      </c>
      <c r="G24" s="8">
        <v>69.3</v>
      </c>
      <c r="H24" s="8">
        <v>428.69999999999993</v>
      </c>
      <c r="I24" s="8">
        <v>1140.6999999999998</v>
      </c>
      <c r="J24" s="8">
        <v>281.89999999999998</v>
      </c>
      <c r="K24" s="8">
        <v>547.30000000000007</v>
      </c>
      <c r="L24" s="8">
        <v>1108.1999999999998</v>
      </c>
      <c r="M24" s="8">
        <v>1184.7</v>
      </c>
      <c r="N24" s="8">
        <v>1156.4000000000001</v>
      </c>
      <c r="O24" s="8">
        <v>1727</v>
      </c>
      <c r="P24" s="8">
        <v>1420.6000000000001</v>
      </c>
      <c r="Q24" s="8">
        <v>1904.2</v>
      </c>
      <c r="R24" s="8">
        <v>896.90000000000009</v>
      </c>
      <c r="S24" s="8">
        <v>433.72</v>
      </c>
      <c r="T24" s="8">
        <v>372.2</v>
      </c>
      <c r="U24" s="8">
        <v>1221.2000000000007</v>
      </c>
    </row>
    <row r="25" spans="1:24" x14ac:dyDescent="0.3">
      <c r="A25" s="13">
        <v>1982</v>
      </c>
      <c r="B25" s="8">
        <v>2.5</v>
      </c>
      <c r="C25" s="8">
        <v>0</v>
      </c>
      <c r="D25" s="8">
        <v>2</v>
      </c>
      <c r="E25" s="8">
        <v>1.6</v>
      </c>
      <c r="F25" s="8">
        <v>0.5</v>
      </c>
      <c r="G25" s="8">
        <v>79.599999999999994</v>
      </c>
      <c r="H25" s="8">
        <v>708.70000000000016</v>
      </c>
      <c r="I25" s="8">
        <v>1200.5</v>
      </c>
      <c r="J25" s="8">
        <v>623.39999999999986</v>
      </c>
      <c r="K25" s="8">
        <v>1181.3</v>
      </c>
      <c r="L25" s="8">
        <v>1813.3</v>
      </c>
      <c r="M25" s="8">
        <v>1354.9</v>
      </c>
      <c r="N25" s="8">
        <v>1272.3999999999999</v>
      </c>
      <c r="O25" s="8">
        <v>1972.1000000000004</v>
      </c>
      <c r="P25" s="8">
        <v>1398.4</v>
      </c>
      <c r="Q25" s="8">
        <v>1823</v>
      </c>
      <c r="R25" s="8">
        <v>788.19999999999993</v>
      </c>
      <c r="S25" s="8">
        <v>464.89999999999992</v>
      </c>
      <c r="T25" s="8">
        <v>329.8</v>
      </c>
      <c r="U25" s="8">
        <v>1084.7</v>
      </c>
    </row>
    <row r="26" spans="1:24" x14ac:dyDescent="0.3">
      <c r="A26" s="13">
        <v>1983</v>
      </c>
      <c r="B26" s="8">
        <v>0.1</v>
      </c>
      <c r="C26" s="8">
        <v>7.3000000000000007</v>
      </c>
      <c r="D26" s="8">
        <v>28.299999999999997</v>
      </c>
      <c r="E26" s="8">
        <v>0.79999999999999993</v>
      </c>
      <c r="F26" s="8">
        <v>42.6</v>
      </c>
      <c r="G26" s="8">
        <v>160.1</v>
      </c>
      <c r="H26" s="8">
        <v>346.70000000000005</v>
      </c>
      <c r="I26" s="8">
        <v>966.5</v>
      </c>
      <c r="J26" s="8">
        <v>365.10000000000008</v>
      </c>
      <c r="K26" s="8">
        <v>515.20000000000005</v>
      </c>
      <c r="L26" s="8">
        <v>1058.1000000000001</v>
      </c>
      <c r="M26" s="8">
        <v>900.9</v>
      </c>
      <c r="N26" s="8">
        <v>885.42000000000007</v>
      </c>
      <c r="O26" s="8">
        <v>1451.6000000000001</v>
      </c>
      <c r="P26" s="8">
        <v>1010.5</v>
      </c>
      <c r="Q26" s="8">
        <v>1354.0999999999997</v>
      </c>
      <c r="R26" s="8">
        <v>730.10000000000014</v>
      </c>
      <c r="S26" s="8">
        <v>486.6</v>
      </c>
      <c r="T26" s="8">
        <v>391.8</v>
      </c>
      <c r="U26" s="8">
        <v>1481.0000000000005</v>
      </c>
    </row>
    <row r="27" spans="1:24" x14ac:dyDescent="0.3">
      <c r="A27" s="13">
        <v>1984</v>
      </c>
      <c r="B27" s="8">
        <v>0</v>
      </c>
      <c r="C27" s="8">
        <v>3.6</v>
      </c>
      <c r="D27" s="8">
        <v>23.9</v>
      </c>
      <c r="E27" s="8">
        <v>4.0999999999999996</v>
      </c>
      <c r="F27" s="8">
        <v>27.299999999999997</v>
      </c>
      <c r="G27" s="8">
        <v>177.5</v>
      </c>
      <c r="H27" s="8">
        <v>683.99999999999989</v>
      </c>
      <c r="I27" s="8">
        <v>1202.5</v>
      </c>
      <c r="J27" s="8">
        <v>455.49999999999994</v>
      </c>
      <c r="K27" s="8">
        <v>990.69999999999993</v>
      </c>
      <c r="L27" s="8">
        <v>1348.1</v>
      </c>
      <c r="M27" s="8">
        <v>1293.0000000000002</v>
      </c>
      <c r="N27" s="8">
        <v>1283.5999999999999</v>
      </c>
      <c r="O27" s="8">
        <v>1794.2999999999997</v>
      </c>
      <c r="P27" s="8">
        <v>1223.8</v>
      </c>
      <c r="Q27" s="8">
        <v>1565.6000000000001</v>
      </c>
      <c r="R27" s="8">
        <v>716.49999999999989</v>
      </c>
      <c r="S27" s="8">
        <v>347.00000000000006</v>
      </c>
      <c r="T27" s="8">
        <v>300.59999999999997</v>
      </c>
      <c r="U27" s="8">
        <v>1612.5999999999985</v>
      </c>
    </row>
    <row r="28" spans="1:24" x14ac:dyDescent="0.3">
      <c r="A28" s="13">
        <v>1985</v>
      </c>
      <c r="B28" s="8">
        <v>0.6</v>
      </c>
      <c r="C28" s="8">
        <v>0</v>
      </c>
      <c r="D28" s="8">
        <v>0.2</v>
      </c>
      <c r="E28" s="8">
        <v>1.3000000000000003</v>
      </c>
      <c r="F28" s="8">
        <v>5.9</v>
      </c>
      <c r="G28" s="8">
        <v>36.000000000000007</v>
      </c>
      <c r="H28" s="8">
        <v>216.80000000000004</v>
      </c>
      <c r="I28" s="8">
        <v>1181.7</v>
      </c>
      <c r="J28" s="8">
        <v>186.2</v>
      </c>
      <c r="K28" s="8">
        <v>461.8</v>
      </c>
      <c r="L28" s="8">
        <v>903.80000000000007</v>
      </c>
      <c r="M28" s="8">
        <v>938.90000000000009</v>
      </c>
      <c r="N28" s="8">
        <v>1175.5999999999997</v>
      </c>
      <c r="O28" s="8">
        <v>1729.0000000000002</v>
      </c>
      <c r="P28" s="8">
        <v>1303.0999999999999</v>
      </c>
      <c r="Q28" s="8">
        <v>1742.1000000000004</v>
      </c>
      <c r="R28" s="8">
        <v>915.3</v>
      </c>
      <c r="S28" s="8">
        <v>572.9</v>
      </c>
      <c r="T28" s="8">
        <v>417.8</v>
      </c>
      <c r="U28" s="8">
        <v>1067.6000000000001</v>
      </c>
    </row>
    <row r="29" spans="1:24" x14ac:dyDescent="0.3">
      <c r="A29" s="13">
        <v>1986</v>
      </c>
      <c r="B29" s="8">
        <v>6.1</v>
      </c>
      <c r="C29" s="8">
        <v>0</v>
      </c>
      <c r="D29" s="8">
        <v>2.7</v>
      </c>
      <c r="E29" s="8">
        <v>1.4000000000000001</v>
      </c>
      <c r="F29" s="8">
        <v>12.3</v>
      </c>
      <c r="G29" s="8">
        <v>36.1</v>
      </c>
      <c r="H29" s="8">
        <v>485.4</v>
      </c>
      <c r="I29" s="8">
        <v>1355</v>
      </c>
      <c r="J29" s="8">
        <v>311.29999999999995</v>
      </c>
      <c r="K29" s="8">
        <v>820.6</v>
      </c>
      <c r="L29" s="8">
        <v>1475.1000000000001</v>
      </c>
      <c r="M29" s="8">
        <v>1264.5999999999999</v>
      </c>
      <c r="N29" s="8">
        <v>1216.5399999999997</v>
      </c>
      <c r="O29" s="8">
        <v>1986.0999999999997</v>
      </c>
      <c r="P29" s="8">
        <v>1300.5999999999999</v>
      </c>
      <c r="Q29" s="8">
        <v>1701.2</v>
      </c>
      <c r="R29" s="8">
        <v>1090.3</v>
      </c>
      <c r="S29" s="8">
        <v>653.69999999999993</v>
      </c>
      <c r="T29" s="8">
        <v>342.5</v>
      </c>
      <c r="U29" s="8">
        <v>872.2</v>
      </c>
    </row>
    <row r="30" spans="1:24" x14ac:dyDescent="0.3">
      <c r="A30" s="13">
        <v>1987</v>
      </c>
      <c r="B30" s="8">
        <v>1</v>
      </c>
      <c r="C30" s="8">
        <v>1.4</v>
      </c>
      <c r="D30" s="8">
        <v>0</v>
      </c>
      <c r="E30" s="8">
        <v>8.7999999999999989</v>
      </c>
      <c r="F30" s="8">
        <v>60.600000000000009</v>
      </c>
      <c r="G30" s="8">
        <v>196.4</v>
      </c>
      <c r="H30" s="8">
        <v>642.5</v>
      </c>
      <c r="I30" s="8">
        <v>1082.1000000000001</v>
      </c>
      <c r="J30" s="8">
        <v>713</v>
      </c>
      <c r="K30" s="8">
        <v>807.39999999999986</v>
      </c>
      <c r="L30" s="8">
        <v>1173.3</v>
      </c>
      <c r="M30" s="8">
        <v>1183.9000000000001</v>
      </c>
      <c r="N30" s="8">
        <v>1009.22</v>
      </c>
      <c r="O30" s="8">
        <v>1639.4</v>
      </c>
      <c r="P30" s="8">
        <v>1087.3</v>
      </c>
      <c r="Q30" s="8">
        <v>1425.9</v>
      </c>
      <c r="R30" s="8">
        <v>795.29999999999984</v>
      </c>
      <c r="S30" s="8">
        <v>479.7</v>
      </c>
      <c r="T30" s="8">
        <v>363.2</v>
      </c>
      <c r="U30" s="8">
        <v>1100.6000000000001</v>
      </c>
    </row>
    <row r="31" spans="1:24" x14ac:dyDescent="0.3">
      <c r="A31" s="13">
        <v>1988</v>
      </c>
      <c r="B31" s="8">
        <v>0.7</v>
      </c>
      <c r="C31" s="8">
        <v>0</v>
      </c>
      <c r="D31" s="8">
        <v>1.7</v>
      </c>
      <c r="E31" s="8">
        <v>0.2</v>
      </c>
      <c r="F31" s="8">
        <v>1.9</v>
      </c>
      <c r="G31" s="8">
        <v>9.5</v>
      </c>
      <c r="H31" s="8">
        <v>128.19999999999999</v>
      </c>
      <c r="I31" s="8">
        <v>829.8</v>
      </c>
      <c r="J31" s="8">
        <v>139.6</v>
      </c>
      <c r="K31" s="8">
        <v>438.1</v>
      </c>
      <c r="L31" s="8">
        <v>983.29999999999984</v>
      </c>
      <c r="M31" s="8">
        <v>995.4000000000002</v>
      </c>
      <c r="N31" s="8">
        <v>870.9</v>
      </c>
      <c r="O31" s="8">
        <v>1176.2000000000003</v>
      </c>
      <c r="P31" s="8">
        <v>767.39999999999986</v>
      </c>
      <c r="Q31" s="8">
        <v>1274.8000000000002</v>
      </c>
      <c r="R31" s="8">
        <v>808.19999999999993</v>
      </c>
      <c r="S31" s="8">
        <v>429.61</v>
      </c>
      <c r="T31" s="8">
        <v>299.7</v>
      </c>
      <c r="U31" s="8">
        <v>858.4</v>
      </c>
    </row>
    <row r="32" spans="1:24" x14ac:dyDescent="0.3">
      <c r="A32" s="13">
        <v>1989</v>
      </c>
      <c r="B32" s="8">
        <v>0.7</v>
      </c>
      <c r="C32" s="8">
        <v>0.89999999999999991</v>
      </c>
      <c r="D32" s="8">
        <v>1.9</v>
      </c>
      <c r="E32" s="8">
        <v>0.6</v>
      </c>
      <c r="F32" s="8">
        <v>16.5</v>
      </c>
      <c r="G32" s="8">
        <v>58.9</v>
      </c>
      <c r="H32" s="8">
        <v>205.9</v>
      </c>
      <c r="I32" s="8">
        <v>948.5</v>
      </c>
      <c r="J32" s="8">
        <v>302.49999999999994</v>
      </c>
      <c r="K32" s="8">
        <v>421.4</v>
      </c>
      <c r="L32" s="8">
        <v>794.49999999999989</v>
      </c>
      <c r="M32" s="8">
        <v>897.59999999999991</v>
      </c>
      <c r="N32" s="8">
        <v>909.5</v>
      </c>
      <c r="O32" s="8">
        <v>1395.1</v>
      </c>
      <c r="P32" s="8">
        <v>963.69999999999993</v>
      </c>
      <c r="Q32" s="8">
        <v>1492.6</v>
      </c>
      <c r="R32" s="8">
        <v>906.3</v>
      </c>
      <c r="S32" s="8">
        <v>522.30000000000007</v>
      </c>
      <c r="T32" s="8">
        <v>418.40000000000003</v>
      </c>
      <c r="U32" s="8">
        <v>982.20000000000084</v>
      </c>
    </row>
    <row r="33" spans="1:21" x14ac:dyDescent="0.3">
      <c r="A33" s="13">
        <v>1990</v>
      </c>
      <c r="B33" s="8">
        <v>0.5</v>
      </c>
      <c r="C33" s="8">
        <v>0</v>
      </c>
      <c r="D33" s="8">
        <v>0.89999999999999991</v>
      </c>
      <c r="E33" s="8">
        <v>0</v>
      </c>
      <c r="F33" s="8">
        <v>0</v>
      </c>
      <c r="G33" s="8">
        <v>17.5</v>
      </c>
      <c r="H33" s="8">
        <v>209.10000000000002</v>
      </c>
      <c r="I33" s="8">
        <v>910</v>
      </c>
      <c r="J33" s="8">
        <v>205.79999999999998</v>
      </c>
      <c r="K33" s="8">
        <v>387.70000000000005</v>
      </c>
      <c r="L33" s="8">
        <v>794.5</v>
      </c>
      <c r="M33" s="8">
        <v>848.00000000000011</v>
      </c>
      <c r="N33" s="8">
        <v>1055.7999999999997</v>
      </c>
      <c r="O33" s="8">
        <v>1762.7</v>
      </c>
      <c r="P33" s="8">
        <v>1265.8</v>
      </c>
      <c r="Q33" s="8">
        <v>1708.5000000000002</v>
      </c>
      <c r="R33" s="8">
        <v>1137.04</v>
      </c>
      <c r="S33" s="8">
        <v>760.5</v>
      </c>
      <c r="T33" s="8">
        <v>600.79999999999995</v>
      </c>
      <c r="U33" s="8" t="s">
        <v>75</v>
      </c>
    </row>
    <row r="34" spans="1:21" x14ac:dyDescent="0.3">
      <c r="A34" s="13">
        <v>1991</v>
      </c>
      <c r="B34" s="8">
        <v>0.4</v>
      </c>
      <c r="C34" s="8">
        <v>0</v>
      </c>
      <c r="D34" s="8">
        <v>1.9</v>
      </c>
      <c r="E34" s="8">
        <v>14.5</v>
      </c>
      <c r="F34" s="8">
        <v>59.2</v>
      </c>
      <c r="G34" s="8">
        <v>104.8</v>
      </c>
      <c r="H34" s="8">
        <v>594.09999999999991</v>
      </c>
      <c r="I34" s="8">
        <v>1026.2</v>
      </c>
      <c r="J34" s="8">
        <v>379.6</v>
      </c>
      <c r="K34" s="8">
        <v>779.4</v>
      </c>
      <c r="L34" s="8">
        <v>1178.5000000000002</v>
      </c>
      <c r="M34" s="8">
        <v>1142.4000000000001</v>
      </c>
      <c r="N34" s="8">
        <v>1233.2999999999997</v>
      </c>
      <c r="O34" s="8">
        <v>1733.0000000000002</v>
      </c>
      <c r="P34" s="8">
        <v>1262.8999999999999</v>
      </c>
      <c r="Q34" s="8">
        <v>1744.8</v>
      </c>
      <c r="R34" s="8">
        <v>1021.0999999999999</v>
      </c>
      <c r="S34" s="8">
        <v>685.2</v>
      </c>
      <c r="T34" s="8">
        <v>543.69999999999993</v>
      </c>
      <c r="U34" s="8">
        <v>1295.2000000000005</v>
      </c>
    </row>
    <row r="35" spans="1:21" x14ac:dyDescent="0.3">
      <c r="A35" s="13">
        <v>1992</v>
      </c>
      <c r="B35" s="8">
        <v>2.2999999999999998</v>
      </c>
      <c r="C35" s="8">
        <v>11</v>
      </c>
      <c r="D35" s="8">
        <v>42.400000000000006</v>
      </c>
      <c r="E35" s="8">
        <v>9.6999999999999993</v>
      </c>
      <c r="F35" s="8">
        <v>38.700000000000003</v>
      </c>
      <c r="G35" s="8">
        <v>193.9</v>
      </c>
      <c r="H35" s="8">
        <v>623.30000000000007</v>
      </c>
      <c r="I35" s="8">
        <v>1152.3000000000002</v>
      </c>
      <c r="J35" s="8">
        <v>464</v>
      </c>
      <c r="K35" s="8">
        <v>1040.9999999999998</v>
      </c>
      <c r="L35" s="8">
        <v>1552.7</v>
      </c>
      <c r="M35" s="8">
        <v>1454.8999999999999</v>
      </c>
      <c r="N35" s="8">
        <v>1470.0000000000002</v>
      </c>
      <c r="O35" s="8">
        <v>1825.6999999999998</v>
      </c>
      <c r="P35" s="8">
        <v>1368.3</v>
      </c>
      <c r="Q35" s="8">
        <v>1995.4</v>
      </c>
      <c r="R35" s="8">
        <v>828.2</v>
      </c>
      <c r="S35" s="8">
        <v>465.00000000000011</v>
      </c>
      <c r="T35" s="8">
        <v>301.89999999999998</v>
      </c>
      <c r="U35" s="8">
        <v>1112.6000000000008</v>
      </c>
    </row>
    <row r="36" spans="1:21" x14ac:dyDescent="0.3">
      <c r="A36" s="13">
        <v>1993</v>
      </c>
      <c r="B36" s="8">
        <v>3.8</v>
      </c>
      <c r="C36" s="8">
        <v>0</v>
      </c>
      <c r="D36" s="8">
        <v>0.5</v>
      </c>
      <c r="E36" s="8">
        <v>0</v>
      </c>
      <c r="F36" s="8">
        <v>0</v>
      </c>
      <c r="G36" s="8">
        <v>64.2</v>
      </c>
      <c r="H36" s="8">
        <v>298.20000000000005</v>
      </c>
      <c r="I36" s="8">
        <v>904.80000000000007</v>
      </c>
      <c r="J36" s="8">
        <v>316.7</v>
      </c>
      <c r="K36" s="8">
        <v>551.89999999999986</v>
      </c>
      <c r="L36" s="8">
        <v>1299.8</v>
      </c>
      <c r="M36" s="8">
        <v>1146.2</v>
      </c>
      <c r="N36" s="8">
        <v>1425.4</v>
      </c>
      <c r="O36" s="8">
        <v>2361.2000000000003</v>
      </c>
      <c r="P36" s="8">
        <v>1596.1000000000004</v>
      </c>
      <c r="Q36" s="8">
        <v>1811.9000000000003</v>
      </c>
      <c r="R36" s="8">
        <v>906</v>
      </c>
      <c r="S36" s="8">
        <v>495.9</v>
      </c>
      <c r="T36" s="8">
        <v>402.19999999999993</v>
      </c>
      <c r="U36" s="8">
        <v>1636.2</v>
      </c>
    </row>
    <row r="37" spans="1:21" x14ac:dyDescent="0.3">
      <c r="A37" s="13">
        <v>1994</v>
      </c>
      <c r="B37" s="8">
        <v>0</v>
      </c>
      <c r="C37" s="8">
        <v>0</v>
      </c>
      <c r="D37" s="8">
        <v>0.1</v>
      </c>
      <c r="E37" s="8">
        <v>0</v>
      </c>
      <c r="F37" s="8">
        <v>0</v>
      </c>
      <c r="G37" s="8">
        <v>37.5</v>
      </c>
      <c r="H37" s="8">
        <v>249.8</v>
      </c>
      <c r="I37" s="8">
        <v>659.69999999999982</v>
      </c>
      <c r="J37" s="8">
        <v>236</v>
      </c>
      <c r="K37" s="8">
        <v>522.59999999999991</v>
      </c>
      <c r="L37" s="8">
        <v>989.59999999999991</v>
      </c>
      <c r="M37" s="8">
        <v>844.30000000000007</v>
      </c>
      <c r="N37" s="8">
        <v>1206.5</v>
      </c>
      <c r="O37" s="8">
        <v>1686.2999999999997</v>
      </c>
      <c r="P37" s="8">
        <v>1457.4999999999998</v>
      </c>
      <c r="Q37" s="8">
        <v>1992.8999999999999</v>
      </c>
      <c r="R37" s="8">
        <v>1191.4000000000001</v>
      </c>
      <c r="S37" s="8">
        <v>629.49999999999989</v>
      </c>
      <c r="T37" s="8">
        <v>522.29999999999995</v>
      </c>
      <c r="U37" s="8">
        <v>1205.9999999999993</v>
      </c>
    </row>
    <row r="38" spans="1:21" x14ac:dyDescent="0.3">
      <c r="A38" s="13">
        <v>1995</v>
      </c>
      <c r="B38" s="8">
        <v>4</v>
      </c>
      <c r="C38" s="8">
        <v>0</v>
      </c>
      <c r="D38" s="8">
        <v>0.3</v>
      </c>
      <c r="E38" s="8">
        <v>7</v>
      </c>
      <c r="F38" s="8">
        <v>0.7</v>
      </c>
      <c r="G38" s="8">
        <v>12.5</v>
      </c>
      <c r="H38" s="8">
        <v>276.39999999999998</v>
      </c>
      <c r="I38" s="8">
        <v>873.19999999999993</v>
      </c>
      <c r="J38" s="8">
        <v>172.5</v>
      </c>
      <c r="K38" s="8">
        <v>605.59999999999991</v>
      </c>
      <c r="L38" s="8">
        <v>895.59999999999991</v>
      </c>
      <c r="M38" s="8">
        <v>952.89999999999986</v>
      </c>
      <c r="N38" s="8">
        <v>1197.1000000000001</v>
      </c>
      <c r="O38" s="8">
        <v>1746.2999999999997</v>
      </c>
      <c r="P38" s="8">
        <v>1234.7000000000003</v>
      </c>
      <c r="Q38" s="8">
        <v>1414</v>
      </c>
      <c r="R38" s="8">
        <v>989.3</v>
      </c>
      <c r="S38" s="8">
        <v>557.09999999999991</v>
      </c>
      <c r="T38" s="8">
        <v>391.1</v>
      </c>
      <c r="U38" s="8">
        <v>1234.4000000000008</v>
      </c>
    </row>
    <row r="39" spans="1:21" x14ac:dyDescent="0.3">
      <c r="A39" s="13">
        <v>1996</v>
      </c>
      <c r="B39" s="8">
        <v>0</v>
      </c>
      <c r="C39" s="8">
        <v>0</v>
      </c>
      <c r="D39" s="8">
        <v>13.100000000000001</v>
      </c>
      <c r="E39" s="8">
        <v>0.1</v>
      </c>
      <c r="F39" s="8">
        <v>0</v>
      </c>
      <c r="G39" s="8">
        <v>46.800000000000004</v>
      </c>
      <c r="H39" s="8">
        <v>219.09999999999997</v>
      </c>
      <c r="I39" s="8">
        <v>865.69999999999993</v>
      </c>
      <c r="J39" s="8">
        <v>163.99999999999997</v>
      </c>
      <c r="K39" s="8">
        <v>363.40000000000009</v>
      </c>
      <c r="L39" s="8">
        <v>691.80000000000007</v>
      </c>
      <c r="M39" s="8">
        <v>630.80000000000007</v>
      </c>
      <c r="N39" s="8">
        <v>791.50000000000011</v>
      </c>
      <c r="O39" s="8">
        <v>1257.2</v>
      </c>
      <c r="P39" s="8">
        <v>1143.8</v>
      </c>
      <c r="Q39" s="8">
        <v>1287.0000000000002</v>
      </c>
      <c r="R39" s="8">
        <v>1234.4000000000001</v>
      </c>
      <c r="S39" s="8">
        <v>712.6</v>
      </c>
      <c r="T39" s="8">
        <v>462.69999999999993</v>
      </c>
      <c r="U39" s="8">
        <v>1054.6000000000006</v>
      </c>
    </row>
    <row r="40" spans="1:21" x14ac:dyDescent="0.3">
      <c r="A40" s="13">
        <v>1997</v>
      </c>
      <c r="B40" s="8">
        <v>5.9</v>
      </c>
      <c r="C40" s="8">
        <v>0.2</v>
      </c>
      <c r="D40" s="8">
        <v>0.4</v>
      </c>
      <c r="E40" s="8">
        <v>3</v>
      </c>
      <c r="F40" s="8">
        <v>129.4</v>
      </c>
      <c r="G40" s="8">
        <v>198.99999999999997</v>
      </c>
      <c r="H40" s="8">
        <v>791.3</v>
      </c>
      <c r="I40" s="8">
        <v>1406.1</v>
      </c>
      <c r="J40" s="8">
        <v>709.30000000000007</v>
      </c>
      <c r="K40" s="8">
        <v>1042.4000000000001</v>
      </c>
      <c r="L40" s="8">
        <v>1343.1999999999998</v>
      </c>
      <c r="M40" s="8">
        <v>1565</v>
      </c>
      <c r="N40" s="8">
        <v>1495.1000000000004</v>
      </c>
      <c r="O40" s="8">
        <v>2255.9</v>
      </c>
      <c r="P40" s="8">
        <v>1550.2000000000003</v>
      </c>
      <c r="Q40" s="8">
        <v>2023.8000000000002</v>
      </c>
      <c r="R40" s="8">
        <v>1162.1999999999998</v>
      </c>
      <c r="S40" s="8">
        <v>604.80000000000007</v>
      </c>
      <c r="T40" s="8">
        <v>426.8</v>
      </c>
      <c r="U40" s="8">
        <v>1244.7999999999997</v>
      </c>
    </row>
    <row r="41" spans="1:21" x14ac:dyDescent="0.3">
      <c r="A41" s="13">
        <v>1998</v>
      </c>
      <c r="B41" s="8">
        <v>0</v>
      </c>
      <c r="C41" s="8">
        <v>0</v>
      </c>
      <c r="D41" s="8">
        <v>2.2999999999999998</v>
      </c>
      <c r="E41" s="8">
        <v>1.4</v>
      </c>
      <c r="F41" s="8">
        <v>3.6</v>
      </c>
      <c r="G41" s="8">
        <v>18.000000000000004</v>
      </c>
      <c r="H41" s="8">
        <v>94.999999999999986</v>
      </c>
      <c r="I41" s="8">
        <v>916.1</v>
      </c>
      <c r="J41" s="8">
        <v>89.3</v>
      </c>
      <c r="K41" s="8">
        <v>171</v>
      </c>
      <c r="L41" s="8">
        <v>473.1</v>
      </c>
      <c r="M41" s="8">
        <v>598.59999999999991</v>
      </c>
      <c r="N41" s="8">
        <v>610.90000000000009</v>
      </c>
      <c r="O41" s="8">
        <v>1033.0999999999999</v>
      </c>
      <c r="P41" s="8">
        <v>859</v>
      </c>
      <c r="Q41" s="8">
        <v>1050.0999999999999</v>
      </c>
      <c r="R41" s="8">
        <v>958.40000000000009</v>
      </c>
      <c r="S41" s="8">
        <v>566.6</v>
      </c>
      <c r="T41" s="8">
        <v>504.2</v>
      </c>
      <c r="U41" s="8">
        <v>953.00000000000034</v>
      </c>
    </row>
    <row r="42" spans="1:21" x14ac:dyDescent="0.3">
      <c r="A42" s="13">
        <v>1999</v>
      </c>
      <c r="B42" s="8">
        <v>0</v>
      </c>
      <c r="C42" s="8">
        <v>0</v>
      </c>
      <c r="D42" s="8">
        <v>0</v>
      </c>
      <c r="E42" s="8">
        <v>0.2</v>
      </c>
      <c r="F42" s="8">
        <v>27</v>
      </c>
      <c r="G42" s="8">
        <v>57.800000000000004</v>
      </c>
      <c r="H42" s="8">
        <v>339.7</v>
      </c>
      <c r="I42" s="8">
        <v>1094.0999999999999</v>
      </c>
      <c r="J42" s="8">
        <v>343.2</v>
      </c>
      <c r="K42" s="8">
        <v>668.90000000000009</v>
      </c>
      <c r="L42" s="8">
        <v>1040.2000000000003</v>
      </c>
      <c r="M42" s="8">
        <v>1091.2</v>
      </c>
      <c r="N42" s="8">
        <v>1007.7</v>
      </c>
      <c r="O42" s="8">
        <v>1512.7</v>
      </c>
      <c r="P42" s="8">
        <v>1077.5</v>
      </c>
      <c r="Q42" s="8">
        <v>1344.0000000000002</v>
      </c>
      <c r="R42" s="8">
        <v>856.69999999999993</v>
      </c>
      <c r="S42" s="8">
        <v>519.80000000000007</v>
      </c>
      <c r="T42" s="8">
        <v>330.3</v>
      </c>
      <c r="U42" s="8">
        <v>1027.7000000000007</v>
      </c>
    </row>
    <row r="43" spans="1:21" x14ac:dyDescent="0.3">
      <c r="A43" s="13">
        <v>2000</v>
      </c>
      <c r="B43" s="8">
        <v>4.0999999999999996</v>
      </c>
      <c r="C43" s="8">
        <v>0</v>
      </c>
      <c r="D43" s="8">
        <v>5.3</v>
      </c>
      <c r="E43" s="8">
        <v>4.2</v>
      </c>
      <c r="F43" s="8">
        <v>30.8</v>
      </c>
      <c r="G43" s="8">
        <v>104.1</v>
      </c>
      <c r="H43" s="8">
        <v>502.90000000000003</v>
      </c>
      <c r="I43" s="8">
        <v>1198.5999999999999</v>
      </c>
      <c r="J43" s="8">
        <v>473.90000000000003</v>
      </c>
      <c r="K43" s="8">
        <v>859.1</v>
      </c>
      <c r="L43" s="8">
        <v>1095.1999999999998</v>
      </c>
      <c r="M43" s="8">
        <v>1406.4</v>
      </c>
      <c r="N43" s="8">
        <v>1395</v>
      </c>
      <c r="O43" s="8">
        <v>2063.2999999999997</v>
      </c>
      <c r="P43" s="8">
        <v>1394.2000000000003</v>
      </c>
      <c r="Q43" s="8">
        <v>1615.2</v>
      </c>
      <c r="R43" s="8">
        <v>924.2</v>
      </c>
      <c r="S43" s="8">
        <v>480.39999999999986</v>
      </c>
      <c r="T43" s="8">
        <v>417.79999999999995</v>
      </c>
      <c r="U43" s="8">
        <v>1609.400000000001</v>
      </c>
    </row>
    <row r="44" spans="1:21" x14ac:dyDescent="0.3">
      <c r="A44" s="13">
        <v>2001</v>
      </c>
      <c r="B44" s="8">
        <v>2.3000000000000003</v>
      </c>
      <c r="C44" s="8">
        <v>0</v>
      </c>
      <c r="D44" s="8">
        <v>16.5</v>
      </c>
      <c r="E44" s="8">
        <v>0</v>
      </c>
      <c r="F44" s="8">
        <v>0</v>
      </c>
      <c r="G44" s="8">
        <v>139.69999999999999</v>
      </c>
      <c r="H44" s="8">
        <v>466.7</v>
      </c>
      <c r="I44" s="8">
        <v>999.8</v>
      </c>
      <c r="J44" s="8">
        <v>311.93</v>
      </c>
      <c r="K44" s="8">
        <v>739.9</v>
      </c>
      <c r="L44" s="8">
        <v>769.7</v>
      </c>
      <c r="M44" s="8">
        <v>1358.6000000000001</v>
      </c>
      <c r="N44" s="8">
        <v>1145.9000000000001</v>
      </c>
      <c r="O44" s="8">
        <v>1874.8999999999994</v>
      </c>
      <c r="P44" s="8">
        <v>1295.8</v>
      </c>
      <c r="Q44" s="8">
        <v>1652.6999999999998</v>
      </c>
      <c r="R44" s="8">
        <v>1127.0999999999999</v>
      </c>
      <c r="S44" s="8">
        <v>508.7</v>
      </c>
      <c r="T44" s="8">
        <v>411.3</v>
      </c>
      <c r="U44" s="8">
        <v>924.90000000000066</v>
      </c>
    </row>
    <row r="45" spans="1:21" x14ac:dyDescent="0.3">
      <c r="A45" s="13">
        <v>2002</v>
      </c>
      <c r="B45" s="8">
        <v>9.3000000000000007</v>
      </c>
      <c r="C45" s="8">
        <v>4.1000000000000005</v>
      </c>
      <c r="D45" s="8">
        <v>10.7</v>
      </c>
      <c r="E45" s="8">
        <v>2.7</v>
      </c>
      <c r="F45" s="8">
        <v>19.899999999999999</v>
      </c>
      <c r="G45" s="8">
        <v>188.20000000000002</v>
      </c>
      <c r="H45" s="8">
        <v>703.1</v>
      </c>
      <c r="I45" s="8">
        <v>1403.2</v>
      </c>
      <c r="J45" s="8">
        <v>600.79999999999995</v>
      </c>
      <c r="K45" s="8">
        <v>1064.1999999999998</v>
      </c>
      <c r="L45" s="8">
        <v>1246.8</v>
      </c>
      <c r="M45" s="8">
        <v>1363.2</v>
      </c>
      <c r="N45" s="8">
        <v>1476.1</v>
      </c>
      <c r="O45" s="8">
        <v>2214.3000000000002</v>
      </c>
      <c r="P45" s="8">
        <v>1644.5</v>
      </c>
      <c r="Q45" s="8">
        <v>2034.2999999999995</v>
      </c>
      <c r="R45" s="8">
        <v>1246.5000000000002</v>
      </c>
      <c r="S45" s="8">
        <v>545</v>
      </c>
      <c r="T45" s="8">
        <v>396.1</v>
      </c>
      <c r="U45" s="8">
        <v>1036.5000000000002</v>
      </c>
    </row>
    <row r="46" spans="1:21" x14ac:dyDescent="0.3">
      <c r="A46" s="13">
        <v>2003</v>
      </c>
      <c r="B46" s="8">
        <v>0.89999999999999991</v>
      </c>
      <c r="C46" s="8">
        <v>0</v>
      </c>
      <c r="D46" s="8">
        <v>6.5</v>
      </c>
      <c r="E46" s="8">
        <v>0</v>
      </c>
      <c r="F46" s="8">
        <v>0.6</v>
      </c>
      <c r="G46" s="8">
        <v>92</v>
      </c>
      <c r="H46" s="8">
        <v>281.19999999999993</v>
      </c>
      <c r="I46" s="8">
        <v>852.69999999999993</v>
      </c>
      <c r="J46" s="8">
        <v>224.9</v>
      </c>
      <c r="K46" s="8">
        <v>525.19999999999993</v>
      </c>
      <c r="L46" s="8">
        <v>692.6</v>
      </c>
      <c r="M46" s="8">
        <v>872.60000000000014</v>
      </c>
      <c r="N46" s="8">
        <v>975.5</v>
      </c>
      <c r="O46" s="8">
        <v>1796.8</v>
      </c>
      <c r="P46" s="8">
        <v>1130.8999999999999</v>
      </c>
      <c r="Q46" s="8">
        <v>1411.4</v>
      </c>
      <c r="R46" s="8">
        <v>1198.5</v>
      </c>
      <c r="S46" s="8">
        <v>613.5</v>
      </c>
      <c r="T46" s="8">
        <v>529.99999999999989</v>
      </c>
      <c r="U46" s="8">
        <v>1221.8000000000009</v>
      </c>
    </row>
    <row r="47" spans="1:21" x14ac:dyDescent="0.3">
      <c r="A47" s="13">
        <v>2004</v>
      </c>
      <c r="B47" s="8">
        <v>0</v>
      </c>
      <c r="C47" s="8">
        <v>0</v>
      </c>
      <c r="D47" s="8">
        <v>0.5</v>
      </c>
      <c r="E47" s="8">
        <v>0.6</v>
      </c>
      <c r="F47" s="8">
        <v>7.6000000000000005</v>
      </c>
      <c r="G47" s="8">
        <v>99.300000000000011</v>
      </c>
      <c r="H47" s="8">
        <v>395.1</v>
      </c>
      <c r="I47" s="8">
        <v>852.3</v>
      </c>
      <c r="J47" s="8">
        <v>354.4</v>
      </c>
      <c r="K47" s="8">
        <v>546.29999999999995</v>
      </c>
      <c r="L47" s="8">
        <v>957.90000000000009</v>
      </c>
      <c r="M47" s="8">
        <v>1126.9000000000001</v>
      </c>
      <c r="N47" s="8">
        <v>1199.3999999999999</v>
      </c>
      <c r="O47" s="8">
        <v>1827.7</v>
      </c>
      <c r="P47" s="8">
        <v>1346.6000000000001</v>
      </c>
      <c r="Q47" s="8">
        <v>1557.4999999999998</v>
      </c>
      <c r="R47" s="8">
        <v>1061.6999999999998</v>
      </c>
      <c r="S47" s="8">
        <v>558.30000000000007</v>
      </c>
      <c r="T47" s="8">
        <v>378.4</v>
      </c>
      <c r="U47" s="8">
        <v>1131.8000000000004</v>
      </c>
    </row>
    <row r="48" spans="1:21" x14ac:dyDescent="0.3">
      <c r="A48" s="13">
        <v>2005</v>
      </c>
      <c r="B48" s="8">
        <v>0</v>
      </c>
      <c r="C48" s="8">
        <v>0</v>
      </c>
      <c r="D48" s="8">
        <v>3</v>
      </c>
      <c r="E48" s="8">
        <v>0.4</v>
      </c>
      <c r="F48" s="8">
        <v>22.299999999999997</v>
      </c>
      <c r="G48" s="8">
        <v>59.199999999999996</v>
      </c>
      <c r="H48" s="8">
        <v>425.8</v>
      </c>
      <c r="I48" s="8">
        <v>1284.4000000000001</v>
      </c>
      <c r="J48" s="8">
        <v>434.79999999999995</v>
      </c>
      <c r="K48" s="8">
        <v>973.00000000000011</v>
      </c>
      <c r="L48" s="8">
        <v>1204</v>
      </c>
      <c r="M48" s="8">
        <v>1379.0999999999997</v>
      </c>
      <c r="N48" s="8">
        <v>1454.0000000000002</v>
      </c>
      <c r="O48" s="8">
        <v>1987.4999999999998</v>
      </c>
      <c r="P48" s="8">
        <v>1400.3</v>
      </c>
      <c r="Q48" s="8">
        <v>1767.8000000000002</v>
      </c>
      <c r="R48" s="8">
        <v>1056.0999999999999</v>
      </c>
      <c r="S48" s="8">
        <v>581.79999999999995</v>
      </c>
      <c r="T48" s="8">
        <v>369.69999999999993</v>
      </c>
      <c r="U48" s="8">
        <v>965.09999999999957</v>
      </c>
    </row>
    <row r="49" spans="1:21" x14ac:dyDescent="0.3">
      <c r="A49" s="13">
        <v>2006</v>
      </c>
      <c r="B49" s="8">
        <v>0</v>
      </c>
      <c r="C49" s="8">
        <v>0.2</v>
      </c>
      <c r="D49" s="8">
        <v>11.1</v>
      </c>
      <c r="E49" s="8">
        <v>7.7</v>
      </c>
      <c r="F49" s="8">
        <v>1.2</v>
      </c>
      <c r="G49" s="8">
        <v>68.100000000000009</v>
      </c>
      <c r="H49" s="8">
        <v>476.9</v>
      </c>
      <c r="I49" s="8">
        <v>1080.2</v>
      </c>
      <c r="J49" s="8">
        <v>333.5</v>
      </c>
      <c r="K49" s="8">
        <v>752.9</v>
      </c>
      <c r="L49" s="8">
        <v>1267.7</v>
      </c>
      <c r="M49" s="8">
        <v>1315.2</v>
      </c>
      <c r="N49" s="8">
        <v>1424.4000000000003</v>
      </c>
      <c r="O49" s="8">
        <v>2184.3000000000002</v>
      </c>
      <c r="P49" s="8">
        <v>1564.1999999999998</v>
      </c>
      <c r="Q49" s="8">
        <v>1929.8</v>
      </c>
      <c r="R49" s="8">
        <v>1178.9000000000001</v>
      </c>
      <c r="S49" s="8">
        <v>625.70000000000005</v>
      </c>
      <c r="T49" s="8">
        <v>456.2</v>
      </c>
      <c r="U49" s="8">
        <v>1402.5000000000016</v>
      </c>
    </row>
    <row r="50" spans="1:21" x14ac:dyDescent="0.3">
      <c r="A50" s="13">
        <v>2007</v>
      </c>
      <c r="B50" s="8">
        <v>0</v>
      </c>
      <c r="C50" s="8">
        <v>0</v>
      </c>
      <c r="D50" s="8">
        <v>0</v>
      </c>
      <c r="E50" s="8">
        <v>0.2</v>
      </c>
      <c r="F50" s="8">
        <v>1</v>
      </c>
      <c r="G50" s="8">
        <v>26.2</v>
      </c>
      <c r="H50" s="8">
        <v>202.69999999999996</v>
      </c>
      <c r="I50" s="8">
        <v>1011.2</v>
      </c>
      <c r="J50" s="8">
        <v>168.4</v>
      </c>
      <c r="K50" s="8">
        <v>353.09999999999997</v>
      </c>
      <c r="L50" s="8">
        <v>626.80000000000007</v>
      </c>
      <c r="M50" s="8">
        <v>757.19999999999993</v>
      </c>
      <c r="N50" s="8">
        <v>1005.8000000000001</v>
      </c>
      <c r="O50" s="8">
        <v>1273.0999999999999</v>
      </c>
      <c r="P50" s="8">
        <v>976.6</v>
      </c>
      <c r="Q50" s="8">
        <v>1252.9000000000001</v>
      </c>
      <c r="R50" s="8">
        <v>685.2</v>
      </c>
      <c r="S50" s="8">
        <v>329.90000000000003</v>
      </c>
      <c r="T50" s="8">
        <v>437.4</v>
      </c>
      <c r="U50" s="8">
        <v>1620.2999999999997</v>
      </c>
    </row>
    <row r="51" spans="1:21" x14ac:dyDescent="0.3">
      <c r="A51" s="13">
        <v>2008</v>
      </c>
      <c r="B51" s="8">
        <v>2.4</v>
      </c>
      <c r="C51" s="8">
        <v>0</v>
      </c>
      <c r="D51" s="8">
        <v>0</v>
      </c>
      <c r="E51" s="8">
        <v>0</v>
      </c>
      <c r="F51" s="8">
        <v>11.000000000000002</v>
      </c>
      <c r="G51" s="8">
        <v>107.4</v>
      </c>
      <c r="H51" s="8">
        <v>487.3</v>
      </c>
      <c r="I51" s="8">
        <v>1035.8</v>
      </c>
      <c r="J51" s="8">
        <v>350.7</v>
      </c>
      <c r="K51" s="8">
        <v>673.39999999999986</v>
      </c>
      <c r="L51" s="8">
        <v>983.69999999999993</v>
      </c>
      <c r="M51" s="8">
        <v>1135.6000000000001</v>
      </c>
      <c r="N51" s="8">
        <v>1040.2</v>
      </c>
      <c r="O51" s="8">
        <v>1953.3000000000004</v>
      </c>
      <c r="P51" s="8">
        <v>1297.8</v>
      </c>
      <c r="Q51" s="8">
        <v>1563.0000000000002</v>
      </c>
      <c r="R51" s="8">
        <v>922.19999999999982</v>
      </c>
      <c r="S51" s="8">
        <v>438.29999999999995</v>
      </c>
      <c r="T51" s="8">
        <v>363.3</v>
      </c>
      <c r="U51" s="8">
        <v>1038.0000000000005</v>
      </c>
    </row>
    <row r="52" spans="1:21" x14ac:dyDescent="0.3">
      <c r="A52" s="13">
        <v>2009</v>
      </c>
      <c r="B52" s="8">
        <v>0</v>
      </c>
      <c r="C52" s="8">
        <v>0.2</v>
      </c>
      <c r="D52" s="8">
        <v>1.1000000000000001</v>
      </c>
      <c r="E52" s="8">
        <v>2.1</v>
      </c>
      <c r="F52" s="8">
        <v>5.0999999999999996</v>
      </c>
      <c r="G52" s="8">
        <v>53.2</v>
      </c>
      <c r="H52" s="8">
        <v>284.39999999999998</v>
      </c>
      <c r="I52" s="8">
        <v>1052.5999999999999</v>
      </c>
      <c r="J52" s="8">
        <v>276.8</v>
      </c>
      <c r="K52" s="8">
        <v>577.69999999999993</v>
      </c>
      <c r="L52" s="8">
        <v>883.10000000000014</v>
      </c>
      <c r="M52" s="8">
        <v>904.9</v>
      </c>
      <c r="N52" s="8">
        <v>1177.0999999999999</v>
      </c>
      <c r="O52" s="8">
        <v>1851.9999999999998</v>
      </c>
      <c r="P52" s="8">
        <v>1319.9000000000003</v>
      </c>
      <c r="Q52" s="8">
        <v>1593.1</v>
      </c>
      <c r="R52" s="8">
        <v>1227.0999999999999</v>
      </c>
      <c r="S52" s="8">
        <v>579.1</v>
      </c>
      <c r="T52" s="8">
        <v>355.5</v>
      </c>
      <c r="U52" s="8">
        <v>1680.0000000000007</v>
      </c>
    </row>
    <row r="53" spans="1:21" x14ac:dyDescent="0.3">
      <c r="A53" s="13">
        <v>2010</v>
      </c>
      <c r="B53" s="8">
        <v>0</v>
      </c>
      <c r="C53" s="8">
        <v>0</v>
      </c>
      <c r="D53" s="8">
        <v>0.60000000000000009</v>
      </c>
      <c r="E53" s="8">
        <v>1.4</v>
      </c>
      <c r="F53" s="8">
        <v>21.400000000000002</v>
      </c>
      <c r="G53" s="8">
        <v>67.90000000000002</v>
      </c>
      <c r="H53" s="8">
        <v>211.6</v>
      </c>
      <c r="I53" s="8">
        <v>876.30000000000007</v>
      </c>
      <c r="J53" s="8">
        <v>259.5</v>
      </c>
      <c r="K53" s="8">
        <v>378.2</v>
      </c>
      <c r="L53" s="8">
        <v>646.60000000000014</v>
      </c>
      <c r="M53" s="8">
        <v>758.39999999999986</v>
      </c>
      <c r="N53" s="8">
        <v>863.69999999999982</v>
      </c>
      <c r="O53" s="8">
        <v>1490.1000000000001</v>
      </c>
      <c r="P53" s="8">
        <v>1011</v>
      </c>
      <c r="Q53" s="8">
        <v>1293.3999999999996</v>
      </c>
      <c r="R53" s="8">
        <v>1021.3</v>
      </c>
      <c r="S53" s="8">
        <v>560.00000000000011</v>
      </c>
      <c r="T53" s="8">
        <v>283.10000000000002</v>
      </c>
      <c r="U53" s="8">
        <v>725.6</v>
      </c>
    </row>
    <row r="54" spans="1:21" x14ac:dyDescent="0.3">
      <c r="A54" s="13">
        <v>2011</v>
      </c>
      <c r="B54" s="8">
        <v>3.4</v>
      </c>
      <c r="C54" s="8">
        <v>0</v>
      </c>
      <c r="D54" s="8">
        <v>6.6000000000000005</v>
      </c>
      <c r="E54" s="8">
        <v>6.6000000000000005</v>
      </c>
      <c r="F54" s="8">
        <v>35</v>
      </c>
      <c r="G54" s="8">
        <v>158.6</v>
      </c>
      <c r="H54" s="8">
        <v>292</v>
      </c>
      <c r="I54" s="8">
        <v>881.6</v>
      </c>
      <c r="J54" s="8">
        <v>147.6</v>
      </c>
      <c r="K54" s="8">
        <v>412</v>
      </c>
      <c r="L54" s="8">
        <v>890.19999999999982</v>
      </c>
      <c r="M54" s="8">
        <v>768.8</v>
      </c>
      <c r="N54" s="8">
        <v>1065.8</v>
      </c>
      <c r="O54" s="8">
        <v>1604.2999999999997</v>
      </c>
      <c r="P54" s="8">
        <v>1165.8</v>
      </c>
      <c r="Q54" s="8">
        <v>1660.6</v>
      </c>
      <c r="R54" s="8">
        <v>872.5</v>
      </c>
      <c r="S54" s="8">
        <v>414.40000000000003</v>
      </c>
      <c r="T54" s="8">
        <v>434.9</v>
      </c>
      <c r="U54" s="8">
        <v>663.20000000000027</v>
      </c>
    </row>
    <row r="55" spans="1:21" x14ac:dyDescent="0.3">
      <c r="A55" s="13">
        <v>2012</v>
      </c>
      <c r="B55" s="8">
        <v>0</v>
      </c>
      <c r="C55" s="8">
        <v>0.3</v>
      </c>
      <c r="D55" s="8">
        <v>5.7</v>
      </c>
      <c r="E55" s="8">
        <v>0.60000000000000009</v>
      </c>
      <c r="F55" s="8">
        <v>0.4</v>
      </c>
      <c r="G55" s="8">
        <v>25.799999999999997</v>
      </c>
      <c r="H55" s="8">
        <v>366.20000000000005</v>
      </c>
      <c r="I55" s="8">
        <v>750.40000000000009</v>
      </c>
      <c r="J55" s="8">
        <v>214.2</v>
      </c>
      <c r="K55" s="8">
        <v>621.20000000000005</v>
      </c>
      <c r="L55" s="8">
        <v>889.09999999999991</v>
      </c>
      <c r="M55" s="8">
        <v>740</v>
      </c>
      <c r="N55" s="8">
        <v>929.7</v>
      </c>
      <c r="O55" s="8">
        <v>1714</v>
      </c>
      <c r="P55" s="8">
        <v>1178.8</v>
      </c>
      <c r="Q55" s="8">
        <v>1516.8</v>
      </c>
      <c r="R55" s="8">
        <v>1084.7</v>
      </c>
      <c r="S55" s="8">
        <v>661.00000000000011</v>
      </c>
      <c r="T55" s="8">
        <v>299.7</v>
      </c>
      <c r="U55" s="8">
        <v>960.40000000000066</v>
      </c>
    </row>
    <row r="56" spans="1:21" x14ac:dyDescent="0.3">
      <c r="A56" s="13">
        <v>2013</v>
      </c>
      <c r="B56" s="8">
        <v>2</v>
      </c>
      <c r="C56" s="8">
        <v>0</v>
      </c>
      <c r="D56" s="8">
        <v>2.5</v>
      </c>
      <c r="E56" s="8">
        <v>0</v>
      </c>
      <c r="F56" s="8">
        <v>5.8000000000000007</v>
      </c>
      <c r="G56" s="8">
        <v>39.200000000000003</v>
      </c>
      <c r="H56" s="8">
        <v>279.10000000000002</v>
      </c>
      <c r="I56" s="8">
        <v>710.4</v>
      </c>
      <c r="J56" s="8">
        <v>165.1</v>
      </c>
      <c r="K56" s="8">
        <v>343.8</v>
      </c>
      <c r="L56" s="8">
        <v>673.3</v>
      </c>
      <c r="M56" s="8">
        <v>599.20000000000005</v>
      </c>
      <c r="N56" s="8">
        <v>777.00000000000011</v>
      </c>
      <c r="O56" s="8">
        <v>1493.6000000000001</v>
      </c>
      <c r="P56" s="8">
        <v>1091.1000000000001</v>
      </c>
      <c r="Q56" s="8">
        <v>1547.1000000000001</v>
      </c>
      <c r="R56" s="8">
        <v>1053.3000000000002</v>
      </c>
      <c r="S56" s="8">
        <v>477.29999999999995</v>
      </c>
      <c r="T56" s="8">
        <v>358.6</v>
      </c>
      <c r="U56" s="8">
        <v>1109</v>
      </c>
    </row>
    <row r="57" spans="1:21" x14ac:dyDescent="0.3">
      <c r="A57" s="13">
        <v>2014</v>
      </c>
      <c r="B57" s="8">
        <v>5.9</v>
      </c>
      <c r="C57" s="8">
        <v>0</v>
      </c>
      <c r="D57" s="8">
        <v>3</v>
      </c>
      <c r="E57" s="8">
        <v>1.2</v>
      </c>
      <c r="F57" s="8">
        <v>10.000000000000002</v>
      </c>
      <c r="G57" s="8">
        <v>82.800000000000011</v>
      </c>
      <c r="H57" s="8">
        <v>283.29999999999995</v>
      </c>
      <c r="I57" s="8">
        <v>869.1</v>
      </c>
      <c r="J57" s="8">
        <v>203.39999999999998</v>
      </c>
      <c r="K57" s="8">
        <v>640</v>
      </c>
      <c r="L57" s="8">
        <v>950</v>
      </c>
      <c r="M57" s="8">
        <v>980.80000000000007</v>
      </c>
      <c r="N57" s="8">
        <v>1086.2</v>
      </c>
      <c r="O57" s="8">
        <v>1801.1999999999998</v>
      </c>
      <c r="P57" s="8">
        <v>1374.9999999999998</v>
      </c>
      <c r="Q57" s="8">
        <v>1520.1999999999998</v>
      </c>
      <c r="R57" s="8">
        <v>1057</v>
      </c>
      <c r="S57" s="8">
        <v>416.1</v>
      </c>
      <c r="T57" s="8">
        <v>272.59999999999997</v>
      </c>
      <c r="U57" s="8">
        <v>995.60000000000048</v>
      </c>
    </row>
    <row r="58" spans="1:21" x14ac:dyDescent="0.3">
      <c r="A58" s="13">
        <v>2015</v>
      </c>
      <c r="B58" s="8">
        <v>1.8</v>
      </c>
      <c r="C58" s="8">
        <v>4.3999999999999995</v>
      </c>
      <c r="D58" s="8">
        <v>17.100000000000001</v>
      </c>
      <c r="E58" s="8">
        <v>38.600000000000009</v>
      </c>
      <c r="F58" s="8">
        <v>38.799999999999997</v>
      </c>
      <c r="G58" s="8">
        <v>111</v>
      </c>
      <c r="H58" s="8">
        <v>335.40000000000003</v>
      </c>
      <c r="I58" s="8">
        <v>825.00000000000011</v>
      </c>
      <c r="J58" s="8">
        <v>217.5</v>
      </c>
      <c r="K58" s="8">
        <v>547.60000000000014</v>
      </c>
      <c r="L58" s="8">
        <v>981.99999999999989</v>
      </c>
      <c r="M58" s="8">
        <v>715.4</v>
      </c>
      <c r="N58" s="8">
        <v>1168</v>
      </c>
      <c r="O58" s="8">
        <v>1924.6000000000001</v>
      </c>
      <c r="P58" s="8">
        <v>1188.1999999999998</v>
      </c>
      <c r="Q58" s="8">
        <v>1426.5</v>
      </c>
      <c r="R58" s="8">
        <v>1039</v>
      </c>
      <c r="S58" s="8">
        <v>433.7999999999999</v>
      </c>
      <c r="T58" s="8">
        <v>418.00000000000006</v>
      </c>
      <c r="U58" s="8">
        <v>977.80000000000098</v>
      </c>
    </row>
    <row r="59" spans="1:21" x14ac:dyDescent="0.3">
      <c r="A59" s="13">
        <v>2016</v>
      </c>
      <c r="B59" s="8">
        <v>0.3</v>
      </c>
      <c r="C59" s="8">
        <v>2</v>
      </c>
      <c r="D59" s="8">
        <v>5.9999999999999991</v>
      </c>
      <c r="E59" s="8">
        <v>4.6000000000000005</v>
      </c>
      <c r="F59" s="8">
        <v>0.2</v>
      </c>
      <c r="G59" s="8">
        <v>38.20000000000001</v>
      </c>
      <c r="H59" s="8">
        <v>312.10000000000002</v>
      </c>
      <c r="I59" s="8">
        <v>837.6</v>
      </c>
      <c r="J59" s="8">
        <v>268.7</v>
      </c>
      <c r="K59" s="8">
        <v>490.2</v>
      </c>
      <c r="L59" s="8">
        <v>506.39999999999992</v>
      </c>
      <c r="M59" s="8">
        <v>616</v>
      </c>
      <c r="N59" s="8">
        <v>814.3</v>
      </c>
      <c r="O59" s="8">
        <v>1296.8</v>
      </c>
      <c r="P59" s="8">
        <v>836.60000000000014</v>
      </c>
      <c r="Q59" s="8">
        <v>963.8</v>
      </c>
      <c r="R59" s="8">
        <v>527.09999999999991</v>
      </c>
      <c r="S59" s="8">
        <v>276.89999999999998</v>
      </c>
      <c r="T59" s="8">
        <v>221.60000000000002</v>
      </c>
      <c r="U59" s="8">
        <v>742.89999999999986</v>
      </c>
    </row>
    <row r="60" spans="1:21" x14ac:dyDescent="0.3">
      <c r="A60" s="13">
        <v>2017</v>
      </c>
      <c r="B60" s="8">
        <v>3.1</v>
      </c>
      <c r="C60" s="8">
        <v>5</v>
      </c>
      <c r="D60" s="8">
        <v>3.5</v>
      </c>
      <c r="E60" s="8">
        <v>20.999999999999996</v>
      </c>
      <c r="F60" s="8">
        <v>26.2</v>
      </c>
      <c r="G60" s="8">
        <v>169.39999999999995</v>
      </c>
      <c r="H60" s="8">
        <v>452.8</v>
      </c>
      <c r="I60" s="8">
        <v>1102.8000000000004</v>
      </c>
      <c r="J60" s="8">
        <v>278.39999999999998</v>
      </c>
      <c r="K60" s="8">
        <v>657.79999999999984</v>
      </c>
      <c r="L60" s="8">
        <v>881.59999999999991</v>
      </c>
      <c r="M60" s="8">
        <v>929.79999999999973</v>
      </c>
      <c r="N60" s="8">
        <v>1203.3999999999999</v>
      </c>
      <c r="O60" s="8">
        <v>1704.4</v>
      </c>
      <c r="P60" s="8">
        <v>1357.9999999999998</v>
      </c>
      <c r="Q60" s="8">
        <v>1784.0000000000007</v>
      </c>
      <c r="R60" s="8">
        <v>1326.1999999999998</v>
      </c>
      <c r="S60" s="8">
        <v>668.39999999999975</v>
      </c>
      <c r="T60" s="8">
        <v>282.1999999999997</v>
      </c>
      <c r="U60" s="8">
        <v>661.79999999999984</v>
      </c>
    </row>
    <row r="61" spans="1:21" x14ac:dyDescent="0.3">
      <c r="A61" s="13">
        <v>2018</v>
      </c>
      <c r="B61" s="8">
        <v>0</v>
      </c>
      <c r="C61" s="8">
        <v>0</v>
      </c>
      <c r="D61" s="8">
        <v>3</v>
      </c>
      <c r="E61" s="8">
        <v>2.6</v>
      </c>
      <c r="F61" s="8">
        <v>0.4</v>
      </c>
      <c r="G61" s="8">
        <v>45.2</v>
      </c>
      <c r="H61" s="8">
        <v>226.00000000000003</v>
      </c>
      <c r="I61" s="8">
        <v>1050.5999999999997</v>
      </c>
      <c r="J61" s="8">
        <v>151.39999999999998</v>
      </c>
      <c r="K61" s="8">
        <v>414</v>
      </c>
      <c r="L61" s="8">
        <v>764.30000000000018</v>
      </c>
      <c r="M61" s="8">
        <v>781.3</v>
      </c>
      <c r="N61" s="8">
        <v>1093.1000000000001</v>
      </c>
      <c r="O61" s="8">
        <v>1569.6</v>
      </c>
      <c r="P61" s="8">
        <v>1316.3999999999999</v>
      </c>
      <c r="Q61" s="8">
        <v>1441.5999999999997</v>
      </c>
      <c r="R61" s="8">
        <v>988.20000000000016</v>
      </c>
      <c r="S61" s="8">
        <v>438.79999999999995</v>
      </c>
      <c r="T61" s="8">
        <v>352.4</v>
      </c>
      <c r="U61" s="8">
        <v>935.4</v>
      </c>
    </row>
    <row r="62" spans="1:21" x14ac:dyDescent="0.3">
      <c r="A62" s="13">
        <v>2019</v>
      </c>
      <c r="B62" s="8">
        <v>6.2</v>
      </c>
      <c r="C62" s="8">
        <v>4.4000000000000004</v>
      </c>
      <c r="D62" s="8">
        <v>18.600000000000001</v>
      </c>
      <c r="E62" s="8">
        <v>0.4</v>
      </c>
      <c r="F62" s="8">
        <v>0</v>
      </c>
      <c r="G62" s="8">
        <v>12.2</v>
      </c>
      <c r="H62" s="8">
        <v>83.2</v>
      </c>
      <c r="I62" s="8">
        <v>687</v>
      </c>
      <c r="J62" s="8">
        <v>82</v>
      </c>
      <c r="K62" s="8">
        <v>163.4</v>
      </c>
      <c r="L62" s="8">
        <v>628.4</v>
      </c>
      <c r="M62" s="8">
        <v>715.6</v>
      </c>
      <c r="N62" s="8">
        <v>785</v>
      </c>
      <c r="O62" s="8">
        <v>1071.3</v>
      </c>
      <c r="P62" s="8">
        <v>865</v>
      </c>
      <c r="Q62" s="8">
        <v>1127.2</v>
      </c>
      <c r="R62" s="8">
        <v>783.2</v>
      </c>
      <c r="S62" s="8">
        <v>398.3</v>
      </c>
      <c r="T62" s="8">
        <v>334.6</v>
      </c>
      <c r="U62" s="8">
        <v>876.8</v>
      </c>
    </row>
    <row r="63" spans="1:21" x14ac:dyDescent="0.3">
      <c r="C63" s="8"/>
      <c r="D63" s="8"/>
      <c r="E63" s="8"/>
      <c r="F63" s="8"/>
      <c r="G63" s="8"/>
      <c r="I63" s="8"/>
    </row>
    <row r="64" spans="1:21" x14ac:dyDescent="0.3">
      <c r="A64" s="3" t="s">
        <v>154</v>
      </c>
      <c r="B64" s="10">
        <f>AVERAGE(B4:B33)</f>
        <v>1.226666666666667</v>
      </c>
      <c r="C64" s="10">
        <f t="shared" ref="C64:T64" si="0">AVERAGE(C4:C33)</f>
        <v>0.99666666666666659</v>
      </c>
      <c r="D64" s="10">
        <f t="shared" si="0"/>
        <v>5.7884615384615365</v>
      </c>
      <c r="E64" s="10">
        <f t="shared" si="0"/>
        <v>2.1999999999999997</v>
      </c>
      <c r="F64" s="10">
        <f t="shared" si="0"/>
        <v>13.503333333333334</v>
      </c>
      <c r="G64" s="10">
        <f t="shared" si="0"/>
        <v>79.743333333333339</v>
      </c>
      <c r="H64" s="10">
        <f t="shared" si="0"/>
        <v>372.62666666666672</v>
      </c>
      <c r="I64" s="10">
        <f t="shared" si="0"/>
        <v>1043.3433333333332</v>
      </c>
      <c r="J64" s="10">
        <f t="shared" si="0"/>
        <v>312.77000000000004</v>
      </c>
      <c r="K64" s="10">
        <f t="shared" si="0"/>
        <v>701.93333333333328</v>
      </c>
      <c r="L64" s="10">
        <f t="shared" si="0"/>
        <v>1115.1653571428571</v>
      </c>
      <c r="M64" s="10">
        <f t="shared" si="0"/>
        <v>1108.9193333333335</v>
      </c>
      <c r="N64" s="10">
        <f t="shared" si="0"/>
        <v>1152.8009044334976</v>
      </c>
      <c r="O64" s="10">
        <f t="shared" si="0"/>
        <v>1820.5757142857142</v>
      </c>
      <c r="P64" s="10">
        <f t="shared" si="0"/>
        <v>1332.8466666666668</v>
      </c>
      <c r="Q64" s="10">
        <f t="shared" si="0"/>
        <v>1788.5033333333331</v>
      </c>
      <c r="R64" s="10">
        <f t="shared" si="0"/>
        <v>1055.2266666666667</v>
      </c>
      <c r="S64" s="10">
        <f t="shared" si="0"/>
        <v>610.36766666666665</v>
      </c>
      <c r="T64" s="10">
        <f t="shared" si="0"/>
        <v>366.74099999999999</v>
      </c>
      <c r="U64" s="10">
        <f>AVERAGE(U4:U33)</f>
        <v>1084.2413793103449</v>
      </c>
    </row>
    <row r="65" spans="1:21" x14ac:dyDescent="0.3">
      <c r="A65" s="3" t="s">
        <v>155</v>
      </c>
      <c r="B65" s="10">
        <f>AVERAGE(B24:B53)</f>
        <v>1.6</v>
      </c>
      <c r="C65" s="10">
        <f t="shared" ref="C65:T65" si="1">AVERAGE(C24:C53)</f>
        <v>0.9933333333333334</v>
      </c>
      <c r="D65" s="10">
        <f t="shared" si="1"/>
        <v>5.9299999999999988</v>
      </c>
      <c r="E65" s="10">
        <f t="shared" si="1"/>
        <v>2.473333333333334</v>
      </c>
      <c r="F65" s="10">
        <f t="shared" si="1"/>
        <v>18.40333333333334</v>
      </c>
      <c r="G65" s="10">
        <f t="shared" si="1"/>
        <v>86.023333333333312</v>
      </c>
      <c r="H65" s="10">
        <f t="shared" si="1"/>
        <v>399.35333333333335</v>
      </c>
      <c r="I65" s="10">
        <f t="shared" si="1"/>
        <v>1045.4199999999998</v>
      </c>
      <c r="J65" s="10">
        <f t="shared" si="1"/>
        <v>341.61766666666665</v>
      </c>
      <c r="K65" s="10">
        <f t="shared" si="1"/>
        <v>658.69</v>
      </c>
      <c r="L65" s="10">
        <f t="shared" si="1"/>
        <v>1043.0266666666664</v>
      </c>
      <c r="M65" s="10">
        <f t="shared" si="1"/>
        <v>1088.8766666666668</v>
      </c>
      <c r="N65" s="10">
        <f t="shared" si="1"/>
        <v>1147.6660000000002</v>
      </c>
      <c r="O65" s="10">
        <f t="shared" si="1"/>
        <v>1752.0733333333337</v>
      </c>
      <c r="P65" s="10">
        <f t="shared" si="1"/>
        <v>1255.7666666666667</v>
      </c>
      <c r="Q65" s="10">
        <f t="shared" si="1"/>
        <v>1610.9000000000005</v>
      </c>
      <c r="R65" s="10">
        <f t="shared" si="1"/>
        <v>986.02133333333336</v>
      </c>
      <c r="S65" s="10">
        <f t="shared" si="1"/>
        <v>540.27099999999996</v>
      </c>
      <c r="T65" s="10">
        <f t="shared" si="1"/>
        <v>404.02666666666664</v>
      </c>
      <c r="U65" s="10">
        <f>AVERAGE(U24:U53)</f>
        <v>1186.2379310344827</v>
      </c>
    </row>
    <row r="66" spans="1:2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3">
      <c r="A67" s="3" t="s">
        <v>156</v>
      </c>
      <c r="B67" s="11">
        <f>STDEV(B4:B33)</f>
        <v>1.6648357759609622</v>
      </c>
      <c r="C67" s="11">
        <f t="shared" ref="C67:T67" si="2">STDEV(C4:C33)</f>
        <v>2.1052452282963068</v>
      </c>
      <c r="D67" s="11">
        <f t="shared" si="2"/>
        <v>9.5438074969302242</v>
      </c>
      <c r="E67" s="11">
        <f t="shared" si="2"/>
        <v>3.341897045402352</v>
      </c>
      <c r="F67" s="11">
        <f t="shared" si="2"/>
        <v>14.18606609544619</v>
      </c>
      <c r="G67" s="11">
        <f t="shared" si="2"/>
        <v>61.042063978150708</v>
      </c>
      <c r="H67" s="11">
        <f t="shared" si="2"/>
        <v>173.39933367674803</v>
      </c>
      <c r="I67" s="11">
        <f t="shared" si="2"/>
        <v>221.39946996063659</v>
      </c>
      <c r="J67" s="11">
        <f t="shared" si="2"/>
        <v>150.37464283214962</v>
      </c>
      <c r="K67" s="11">
        <f t="shared" si="2"/>
        <v>261.19073930530277</v>
      </c>
      <c r="L67" s="11">
        <f t="shared" si="2"/>
        <v>277.58892971418697</v>
      </c>
      <c r="M67" s="11">
        <f t="shared" si="2"/>
        <v>237.44141732564069</v>
      </c>
      <c r="N67" s="11">
        <f t="shared" si="2"/>
        <v>177.01490273922812</v>
      </c>
      <c r="O67" s="11">
        <f t="shared" si="2"/>
        <v>296.44124106334311</v>
      </c>
      <c r="P67" s="11">
        <f t="shared" si="2"/>
        <v>216.2912320402074</v>
      </c>
      <c r="Q67" s="11">
        <f t="shared" si="2"/>
        <v>243.45061735792618</v>
      </c>
      <c r="R67" s="11">
        <f t="shared" si="2"/>
        <v>219.91835584321129</v>
      </c>
      <c r="S67" s="11">
        <f t="shared" si="2"/>
        <v>168.6502098444434</v>
      </c>
      <c r="T67" s="11">
        <f t="shared" si="2"/>
        <v>81.408543665417127</v>
      </c>
      <c r="U67" s="11">
        <f>STDEV(U4:U33)</f>
        <v>300.98121265198279</v>
      </c>
    </row>
    <row r="68" spans="1:21" x14ac:dyDescent="0.3">
      <c r="A68" s="3" t="s">
        <v>157</v>
      </c>
      <c r="B68" s="11">
        <f>STDEV(B24:B53)</f>
        <v>2.3139755311196981</v>
      </c>
      <c r="C68" s="11">
        <f t="shared" ref="C68:T68" si="3">STDEV(C24:C53)</f>
        <v>2.4785887716300525</v>
      </c>
      <c r="D68" s="11">
        <f t="shared" si="3"/>
        <v>10.0097934802493</v>
      </c>
      <c r="E68" s="11">
        <f t="shared" si="3"/>
        <v>3.5888652834828592</v>
      </c>
      <c r="F68" s="11">
        <f t="shared" si="3"/>
        <v>27.263560160838821</v>
      </c>
      <c r="G68" s="11">
        <f t="shared" si="3"/>
        <v>59.57770170315306</v>
      </c>
      <c r="H68" s="11">
        <f t="shared" si="3"/>
        <v>191.95256909353725</v>
      </c>
      <c r="I68" s="11">
        <f t="shared" si="3"/>
        <v>182.10712156348603</v>
      </c>
      <c r="J68" s="11">
        <f t="shared" si="3"/>
        <v>161.52277511414522</v>
      </c>
      <c r="K68" s="11">
        <f t="shared" si="3"/>
        <v>254.33125067314353</v>
      </c>
      <c r="L68" s="11">
        <f t="shared" si="3"/>
        <v>301.3086639784953</v>
      </c>
      <c r="M68" s="11">
        <f t="shared" si="3"/>
        <v>256.35292574930713</v>
      </c>
      <c r="N68" s="11">
        <f t="shared" si="3"/>
        <v>227.72104151563337</v>
      </c>
      <c r="O68" s="11">
        <f t="shared" si="3"/>
        <v>324.11736053827428</v>
      </c>
      <c r="P68" s="11">
        <f t="shared" si="3"/>
        <v>218.04847188630842</v>
      </c>
      <c r="Q68" s="11">
        <f t="shared" si="3"/>
        <v>264.48788382391638</v>
      </c>
      <c r="R68" s="11">
        <f t="shared" si="3"/>
        <v>168.32732561852592</v>
      </c>
      <c r="S68" s="11">
        <f t="shared" si="3"/>
        <v>98.90082585164815</v>
      </c>
      <c r="T68" s="11">
        <f t="shared" si="3"/>
        <v>78.087686933182582</v>
      </c>
      <c r="U68" s="11">
        <f>STDEV(U24:U53)</f>
        <v>261.05282089180145</v>
      </c>
    </row>
    <row r="70" spans="1:21" x14ac:dyDescent="0.3">
      <c r="A70" s="3" t="s">
        <v>158</v>
      </c>
      <c r="B70" s="8">
        <f>AVERAGE(B4:B62)</f>
        <v>1.6084745762711867</v>
      </c>
      <c r="C70" s="8">
        <f t="shared" ref="C70:U70" si="4">AVERAGE(C4:C62)</f>
        <v>1.0457627118644068</v>
      </c>
      <c r="D70" s="8">
        <f t="shared" si="4"/>
        <v>6.0509090909090926</v>
      </c>
      <c r="E70" s="8">
        <f t="shared" si="4"/>
        <v>3.3355932203389829</v>
      </c>
      <c r="F70" s="8">
        <f t="shared" si="4"/>
        <v>15.277966101694915</v>
      </c>
      <c r="G70" s="8">
        <f t="shared" si="4"/>
        <v>81.601694915254228</v>
      </c>
      <c r="H70" s="8">
        <f t="shared" si="4"/>
        <v>368.36440677966101</v>
      </c>
      <c r="I70" s="8">
        <f t="shared" si="4"/>
        <v>1009.493220338983</v>
      </c>
      <c r="J70" s="8">
        <f t="shared" si="4"/>
        <v>301.28186440677968</v>
      </c>
      <c r="K70" s="8">
        <f t="shared" si="4"/>
        <v>653.17288135593219</v>
      </c>
      <c r="L70" s="8">
        <f t="shared" si="4"/>
        <v>1021.5531578947366</v>
      </c>
      <c r="M70" s="8">
        <f t="shared" si="4"/>
        <v>1049.4725423728814</v>
      </c>
      <c r="N70" s="8">
        <f t="shared" si="4"/>
        <v>1137.3072395424565</v>
      </c>
      <c r="O70" s="8">
        <f t="shared" si="4"/>
        <v>1773.4143859649128</v>
      </c>
      <c r="P70" s="8">
        <f t="shared" si="4"/>
        <v>1293.0864406779665</v>
      </c>
      <c r="Q70" s="8">
        <f t="shared" si="4"/>
        <v>1677.5915254237289</v>
      </c>
      <c r="R70" s="8">
        <f t="shared" si="4"/>
        <v>1037.0254237288132</v>
      </c>
      <c r="S70" s="8">
        <f t="shared" si="4"/>
        <v>568.69881355932205</v>
      </c>
      <c r="T70" s="8">
        <f t="shared" si="4"/>
        <v>377.30220338983048</v>
      </c>
      <c r="U70" s="8">
        <f t="shared" si="4"/>
        <v>1094.591379310345</v>
      </c>
    </row>
    <row r="71" spans="1:21" x14ac:dyDescent="0.3">
      <c r="A71" t="s">
        <v>173</v>
      </c>
      <c r="B71" s="8">
        <f>((B70*100)/B64)-100</f>
        <v>31.125644804716273</v>
      </c>
      <c r="C71" s="8">
        <f t="shared" ref="C71:T71" si="5">((C70*100)/C64)-100</f>
        <v>4.9260246017799574</v>
      </c>
      <c r="D71" s="8">
        <f t="shared" si="5"/>
        <v>4.533977650256773</v>
      </c>
      <c r="E71" s="8">
        <f t="shared" si="5"/>
        <v>51.617873651771959</v>
      </c>
      <c r="F71" s="8">
        <f t="shared" si="5"/>
        <v>13.14218293034989</v>
      </c>
      <c r="G71" s="8">
        <f t="shared" si="5"/>
        <v>2.3304287697039143</v>
      </c>
      <c r="H71" s="8">
        <f t="shared" si="5"/>
        <v>-1.1438418847297669</v>
      </c>
      <c r="I71" s="8">
        <f t="shared" si="5"/>
        <v>-3.2443886794392114</v>
      </c>
      <c r="J71" s="8">
        <f t="shared" si="5"/>
        <v>-3.6730298920038251</v>
      </c>
      <c r="K71" s="8">
        <f t="shared" si="5"/>
        <v>-6.9465930255581441</v>
      </c>
      <c r="L71" s="8">
        <f t="shared" si="5"/>
        <v>-8.3944680175469557</v>
      </c>
      <c r="M71" s="8">
        <f t="shared" si="5"/>
        <v>-5.3607858726530822</v>
      </c>
      <c r="N71" s="8">
        <f t="shared" si="5"/>
        <v>-1.3440017987021662</v>
      </c>
      <c r="O71" s="8">
        <f t="shared" si="5"/>
        <v>-2.5904623439022885</v>
      </c>
      <c r="P71" s="8">
        <f t="shared" si="5"/>
        <v>-2.9831057827632321</v>
      </c>
      <c r="Q71" s="8">
        <f t="shared" si="5"/>
        <v>-6.2013755212237669</v>
      </c>
      <c r="R71" s="8">
        <f t="shared" si="5"/>
        <v>-1.7248657101652896</v>
      </c>
      <c r="S71" s="8">
        <f t="shared" si="5"/>
        <v>-6.826844766353048</v>
      </c>
      <c r="T71" s="8">
        <f t="shared" si="5"/>
        <v>2.8797443944992409</v>
      </c>
      <c r="U71" s="8">
        <f>((U70*100)/U64)-100</f>
        <v>0.9545844862131645</v>
      </c>
    </row>
    <row r="72" spans="1:21" x14ac:dyDescent="0.3">
      <c r="A72" s="3" t="s">
        <v>174</v>
      </c>
      <c r="B72" s="8">
        <f>B62-B64</f>
        <v>4.9733333333333327</v>
      </c>
      <c r="C72" s="8">
        <f t="shared" ref="C72:U72" si="6">C62-C64</f>
        <v>3.4033333333333338</v>
      </c>
      <c r="D72" s="8">
        <f t="shared" si="6"/>
        <v>12.811538461538465</v>
      </c>
      <c r="E72" s="8">
        <f t="shared" si="6"/>
        <v>-1.7999999999999998</v>
      </c>
      <c r="F72" s="8">
        <f t="shared" si="6"/>
        <v>-13.503333333333334</v>
      </c>
      <c r="G72" s="8">
        <f t="shared" si="6"/>
        <v>-67.543333333333337</v>
      </c>
      <c r="H72" s="8">
        <f t="shared" si="6"/>
        <v>-289.42666666666673</v>
      </c>
      <c r="I72" s="8">
        <f t="shared" si="6"/>
        <v>-356.34333333333325</v>
      </c>
      <c r="J72" s="8">
        <f t="shared" si="6"/>
        <v>-230.77000000000004</v>
      </c>
      <c r="K72" s="8">
        <f t="shared" si="6"/>
        <v>-538.5333333333333</v>
      </c>
      <c r="L72" s="8">
        <f t="shared" si="6"/>
        <v>-486.76535714285717</v>
      </c>
      <c r="M72" s="8">
        <f t="shared" si="6"/>
        <v>-393.31933333333347</v>
      </c>
      <c r="N72" s="8">
        <f t="shared" si="6"/>
        <v>-367.80090443349764</v>
      </c>
      <c r="O72" s="8">
        <f t="shared" si="6"/>
        <v>-749.27571428571423</v>
      </c>
      <c r="P72" s="8">
        <f t="shared" si="6"/>
        <v>-467.84666666666681</v>
      </c>
      <c r="Q72" s="8">
        <f t="shared" si="6"/>
        <v>-661.30333333333306</v>
      </c>
      <c r="R72" s="8">
        <f t="shared" si="6"/>
        <v>-272.02666666666664</v>
      </c>
      <c r="S72" s="8">
        <f t="shared" si="6"/>
        <v>-212.06766666666664</v>
      </c>
      <c r="T72" s="8">
        <f t="shared" si="6"/>
        <v>-32.140999999999963</v>
      </c>
      <c r="U72" s="8">
        <f t="shared" si="6"/>
        <v>-207.44137931034493</v>
      </c>
    </row>
    <row r="73" spans="1:21" x14ac:dyDescent="0.3">
      <c r="A73" t="s">
        <v>175</v>
      </c>
      <c r="B73" s="8">
        <f>(B62*100)/B64 -100</f>
        <v>405.43478260869551</v>
      </c>
      <c r="C73" s="8">
        <f t="shared" ref="C73:U73" si="7">(C62*100)/C64 -100</f>
        <v>341.4715719063546</v>
      </c>
      <c r="D73" s="8">
        <f t="shared" si="7"/>
        <v>221.3289036544852</v>
      </c>
      <c r="E73" s="8">
        <f t="shared" si="7"/>
        <v>-81.818181818181813</v>
      </c>
      <c r="F73" s="8">
        <f t="shared" si="7"/>
        <v>-100</v>
      </c>
      <c r="G73" s="8">
        <f t="shared" si="7"/>
        <v>-84.700915437027135</v>
      </c>
      <c r="H73" s="8">
        <f t="shared" si="7"/>
        <v>-77.672022041721831</v>
      </c>
      <c r="I73" s="8">
        <f t="shared" si="7"/>
        <v>-34.153985744545579</v>
      </c>
      <c r="J73" s="8">
        <f t="shared" si="7"/>
        <v>-73.782651788854437</v>
      </c>
      <c r="K73" s="8">
        <f t="shared" si="7"/>
        <v>-76.721436033811372</v>
      </c>
      <c r="L73" s="8">
        <f t="shared" si="7"/>
        <v>-43.649612501413145</v>
      </c>
      <c r="M73" s="8">
        <f t="shared" si="7"/>
        <v>-35.468705568604634</v>
      </c>
      <c r="N73" s="8">
        <f t="shared" si="7"/>
        <v>-31.904980558133772</v>
      </c>
      <c r="O73" s="8">
        <f t="shared" si="7"/>
        <v>-41.155976563143682</v>
      </c>
      <c r="P73" s="8">
        <f t="shared" si="7"/>
        <v>-35.101311978872289</v>
      </c>
      <c r="Q73" s="8">
        <f t="shared" si="7"/>
        <v>-36.975236277632497</v>
      </c>
      <c r="R73" s="8">
        <f t="shared" si="7"/>
        <v>-25.778979555735262</v>
      </c>
      <c r="S73" s="8">
        <f t="shared" si="7"/>
        <v>-34.744249777320007</v>
      </c>
      <c r="T73" s="8">
        <f t="shared" si="7"/>
        <v>-8.7639505809276841</v>
      </c>
      <c r="U73" s="8">
        <f t="shared" si="7"/>
        <v>-19.132398308049488</v>
      </c>
    </row>
    <row r="74" spans="1:21" x14ac:dyDescent="0.3">
      <c r="B74" t="s">
        <v>176</v>
      </c>
      <c r="C74" t="s">
        <v>176</v>
      </c>
      <c r="D74" t="s">
        <v>176</v>
      </c>
      <c r="E74" t="s">
        <v>176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56509-2A63-441F-984B-E9A5CAFE0A2C}">
  <dimension ref="A1:C346"/>
  <sheetViews>
    <sheetView workbookViewId="0">
      <selection activeCell="F9" sqref="F9"/>
    </sheetView>
  </sheetViews>
  <sheetFormatPr baseColWidth="10" defaultRowHeight="14.4" x14ac:dyDescent="0.3"/>
  <cols>
    <col min="3" max="3" width="21.88671875" customWidth="1"/>
  </cols>
  <sheetData>
    <row r="1" spans="1:3" x14ac:dyDescent="0.3">
      <c r="A1" s="65" t="s">
        <v>1413</v>
      </c>
      <c r="B1" s="65" t="s">
        <v>1414</v>
      </c>
      <c r="C1" s="65" t="s">
        <v>1415</v>
      </c>
    </row>
    <row r="2" spans="1:3" x14ac:dyDescent="0.3">
      <c r="A2" t="s">
        <v>784</v>
      </c>
      <c r="B2">
        <v>0.4249</v>
      </c>
      <c r="C2" t="s">
        <v>785</v>
      </c>
    </row>
    <row r="3" spans="1:3" x14ac:dyDescent="0.3">
      <c r="A3" t="s">
        <v>786</v>
      </c>
      <c r="B3">
        <v>0.1598</v>
      </c>
      <c r="C3" t="s">
        <v>787</v>
      </c>
    </row>
    <row r="4" spans="1:3" x14ac:dyDescent="0.3">
      <c r="A4" t="s">
        <v>788</v>
      </c>
      <c r="B4">
        <v>0.41399999999999998</v>
      </c>
      <c r="C4" t="s">
        <v>789</v>
      </c>
    </row>
    <row r="5" spans="1:3" x14ac:dyDescent="0.3">
      <c r="A5" t="s">
        <v>790</v>
      </c>
      <c r="B5">
        <v>0.16930000000000001</v>
      </c>
      <c r="C5" t="s">
        <v>791</v>
      </c>
    </row>
    <row r="6" spans="1:3" x14ac:dyDescent="0.3">
      <c r="A6" t="s">
        <v>792</v>
      </c>
      <c r="B6">
        <v>0.34649999999999997</v>
      </c>
      <c r="C6" t="s">
        <v>793</v>
      </c>
    </row>
    <row r="7" spans="1:3" x14ac:dyDescent="0.3">
      <c r="A7" t="s">
        <v>794</v>
      </c>
      <c r="B7">
        <v>0.20039999999999999</v>
      </c>
      <c r="C7" t="s">
        <v>795</v>
      </c>
    </row>
    <row r="8" spans="1:3" x14ac:dyDescent="0.3">
      <c r="A8" t="s">
        <v>796</v>
      </c>
      <c r="B8">
        <v>0.11559999999999999</v>
      </c>
      <c r="C8" t="s">
        <v>797</v>
      </c>
    </row>
    <row r="9" spans="1:3" x14ac:dyDescent="0.3">
      <c r="A9" t="s">
        <v>798</v>
      </c>
      <c r="B9">
        <v>0.53480000000000005</v>
      </c>
      <c r="C9" t="s">
        <v>799</v>
      </c>
    </row>
    <row r="10" spans="1:3" x14ac:dyDescent="0.3">
      <c r="A10" t="s">
        <v>58</v>
      </c>
      <c r="B10">
        <v>0.2883</v>
      </c>
      <c r="C10" t="s">
        <v>800</v>
      </c>
    </row>
    <row r="11" spans="1:3" x14ac:dyDescent="0.3">
      <c r="A11" t="s">
        <v>801</v>
      </c>
      <c r="B11">
        <v>0.3125</v>
      </c>
      <c r="C11" t="s">
        <v>802</v>
      </c>
    </row>
    <row r="12" spans="1:3" x14ac:dyDescent="0.3">
      <c r="A12" t="s">
        <v>246</v>
      </c>
      <c r="B12">
        <v>0.64939999999999998</v>
      </c>
      <c r="C12" t="s">
        <v>803</v>
      </c>
    </row>
    <row r="13" spans="1:3" x14ac:dyDescent="0.3">
      <c r="A13" t="s">
        <v>55</v>
      </c>
      <c r="B13">
        <v>0.39989999999999998</v>
      </c>
      <c r="C13" t="s">
        <v>804</v>
      </c>
    </row>
    <row r="14" spans="1:3" x14ac:dyDescent="0.3">
      <c r="A14" t="s">
        <v>805</v>
      </c>
      <c r="B14">
        <v>0.1595</v>
      </c>
      <c r="C14" t="s">
        <v>806</v>
      </c>
    </row>
    <row r="15" spans="1:3" x14ac:dyDescent="0.3">
      <c r="A15" t="s">
        <v>807</v>
      </c>
      <c r="B15">
        <v>0.50060000000000004</v>
      </c>
      <c r="C15" t="s">
        <v>808</v>
      </c>
    </row>
    <row r="16" spans="1:3" x14ac:dyDescent="0.3">
      <c r="A16" t="s">
        <v>809</v>
      </c>
      <c r="B16">
        <v>0.77270000000000005</v>
      </c>
      <c r="C16" t="s">
        <v>810</v>
      </c>
    </row>
    <row r="17" spans="1:3" x14ac:dyDescent="0.3">
      <c r="A17" t="s">
        <v>811</v>
      </c>
      <c r="B17">
        <v>0.25850000000000001</v>
      </c>
      <c r="C17" t="s">
        <v>812</v>
      </c>
    </row>
    <row r="18" spans="1:3" x14ac:dyDescent="0.3">
      <c r="A18" t="s">
        <v>813</v>
      </c>
      <c r="B18">
        <v>0.2601</v>
      </c>
      <c r="C18" t="s">
        <v>814</v>
      </c>
    </row>
    <row r="19" spans="1:3" x14ac:dyDescent="0.3">
      <c r="A19" t="s">
        <v>428</v>
      </c>
      <c r="B19">
        <v>0.77259999999999995</v>
      </c>
      <c r="C19" t="s">
        <v>815</v>
      </c>
    </row>
    <row r="20" spans="1:3" x14ac:dyDescent="0.3">
      <c r="A20" t="s">
        <v>57</v>
      </c>
      <c r="B20">
        <v>0.4945</v>
      </c>
      <c r="C20" t="s">
        <v>816</v>
      </c>
    </row>
    <row r="21" spans="1:3" x14ac:dyDescent="0.3">
      <c r="A21" t="s">
        <v>817</v>
      </c>
      <c r="B21">
        <v>0.18529999999999999</v>
      </c>
      <c r="C21" t="s">
        <v>818</v>
      </c>
    </row>
    <row r="22" spans="1:3" x14ac:dyDescent="0.3">
      <c r="A22" t="s">
        <v>782</v>
      </c>
      <c r="B22">
        <v>0.1862</v>
      </c>
      <c r="C22" t="s">
        <v>819</v>
      </c>
    </row>
    <row r="23" spans="1:3" x14ac:dyDescent="0.3">
      <c r="A23" t="s">
        <v>820</v>
      </c>
      <c r="B23">
        <v>0.43459999999999999</v>
      </c>
      <c r="C23" t="s">
        <v>821</v>
      </c>
    </row>
    <row r="24" spans="1:3" x14ac:dyDescent="0.3">
      <c r="A24" t="s">
        <v>822</v>
      </c>
      <c r="B24">
        <v>0.62649999999999995</v>
      </c>
      <c r="C24" t="s">
        <v>823</v>
      </c>
    </row>
    <row r="25" spans="1:3" x14ac:dyDescent="0.3">
      <c r="A25" t="s">
        <v>824</v>
      </c>
      <c r="B25">
        <v>0.32569999999999999</v>
      </c>
      <c r="C25" t="s">
        <v>825</v>
      </c>
    </row>
    <row r="26" spans="1:3" x14ac:dyDescent="0.3">
      <c r="A26" t="s">
        <v>826</v>
      </c>
      <c r="B26">
        <v>0.44550000000000001</v>
      </c>
      <c r="C26" t="s">
        <v>827</v>
      </c>
    </row>
    <row r="27" spans="1:3" x14ac:dyDescent="0.3">
      <c r="A27" t="s">
        <v>828</v>
      </c>
      <c r="B27">
        <v>0.44990000000000002</v>
      </c>
      <c r="C27" t="s">
        <v>829</v>
      </c>
    </row>
    <row r="28" spans="1:3" x14ac:dyDescent="0.3">
      <c r="A28" t="s">
        <v>830</v>
      </c>
      <c r="B28">
        <v>0.1331</v>
      </c>
      <c r="C28" t="s">
        <v>831</v>
      </c>
    </row>
    <row r="29" spans="1:3" x14ac:dyDescent="0.3">
      <c r="A29" t="s">
        <v>832</v>
      </c>
      <c r="B29">
        <v>0.70079999999999998</v>
      </c>
      <c r="C29" t="s">
        <v>833</v>
      </c>
    </row>
    <row r="30" spans="1:3" x14ac:dyDescent="0.3">
      <c r="A30" t="s">
        <v>834</v>
      </c>
      <c r="B30">
        <v>0.32290000000000002</v>
      </c>
      <c r="C30" t="s">
        <v>835</v>
      </c>
    </row>
    <row r="31" spans="1:3" x14ac:dyDescent="0.3">
      <c r="A31" t="s">
        <v>836</v>
      </c>
      <c r="B31">
        <v>0.2545</v>
      </c>
      <c r="C31" t="s">
        <v>837</v>
      </c>
    </row>
    <row r="32" spans="1:3" x14ac:dyDescent="0.3">
      <c r="A32" t="s">
        <v>838</v>
      </c>
      <c r="B32">
        <v>0.22550000000000001</v>
      </c>
      <c r="C32" t="s">
        <v>839</v>
      </c>
    </row>
    <row r="33" spans="1:3" x14ac:dyDescent="0.3">
      <c r="A33" t="s">
        <v>840</v>
      </c>
      <c r="B33">
        <v>0.46010000000000001</v>
      </c>
      <c r="C33" t="s">
        <v>841</v>
      </c>
    </row>
    <row r="34" spans="1:3" x14ac:dyDescent="0.3">
      <c r="A34" t="s">
        <v>842</v>
      </c>
      <c r="B34">
        <v>0.67669999999999997</v>
      </c>
      <c r="C34" t="s">
        <v>843</v>
      </c>
    </row>
    <row r="35" spans="1:3" x14ac:dyDescent="0.3">
      <c r="A35" t="s">
        <v>844</v>
      </c>
      <c r="B35">
        <v>0.66930000000000001</v>
      </c>
      <c r="C35" t="s">
        <v>845</v>
      </c>
    </row>
    <row r="36" spans="1:3" x14ac:dyDescent="0.3">
      <c r="A36" t="s">
        <v>846</v>
      </c>
      <c r="B36">
        <v>2.8299999999999999E-2</v>
      </c>
      <c r="C36" t="s">
        <v>847</v>
      </c>
    </row>
    <row r="37" spans="1:3" x14ac:dyDescent="0.3">
      <c r="A37" t="s">
        <v>848</v>
      </c>
      <c r="B37">
        <v>0.65510000000000002</v>
      </c>
      <c r="C37" t="s">
        <v>849</v>
      </c>
    </row>
    <row r="38" spans="1:3" x14ac:dyDescent="0.3">
      <c r="A38" t="s">
        <v>850</v>
      </c>
      <c r="B38">
        <v>0.14710000000000001</v>
      </c>
      <c r="C38" t="s">
        <v>851</v>
      </c>
    </row>
    <row r="39" spans="1:3" x14ac:dyDescent="0.3">
      <c r="A39" t="s">
        <v>852</v>
      </c>
      <c r="B39">
        <v>0.63790000000000002</v>
      </c>
      <c r="C39" t="s">
        <v>853</v>
      </c>
    </row>
    <row r="40" spans="1:3" x14ac:dyDescent="0.3">
      <c r="A40" t="s">
        <v>854</v>
      </c>
      <c r="B40">
        <v>0.21390000000000001</v>
      </c>
      <c r="C40" t="s">
        <v>855</v>
      </c>
    </row>
    <row r="41" spans="1:3" x14ac:dyDescent="0.3">
      <c r="A41" t="s">
        <v>856</v>
      </c>
      <c r="B41">
        <v>0.62080000000000002</v>
      </c>
      <c r="C41" t="s">
        <v>857</v>
      </c>
    </row>
    <row r="42" spans="1:3" x14ac:dyDescent="0.3">
      <c r="A42" t="s">
        <v>81</v>
      </c>
      <c r="B42">
        <v>0.19270000000000001</v>
      </c>
      <c r="C42" t="s">
        <v>858</v>
      </c>
    </row>
    <row r="43" spans="1:3" x14ac:dyDescent="0.3">
      <c r="A43" t="s">
        <v>65</v>
      </c>
      <c r="B43">
        <v>0.67920000000000003</v>
      </c>
      <c r="C43" t="s">
        <v>859</v>
      </c>
    </row>
    <row r="44" spans="1:3" x14ac:dyDescent="0.3">
      <c r="A44" t="s">
        <v>860</v>
      </c>
      <c r="B44">
        <v>0.69689999999999996</v>
      </c>
      <c r="C44" t="s">
        <v>861</v>
      </c>
    </row>
    <row r="45" spans="1:3" x14ac:dyDescent="0.3">
      <c r="A45" t="s">
        <v>862</v>
      </c>
      <c r="B45">
        <v>0.57379999999999998</v>
      </c>
      <c r="C45" t="s">
        <v>863</v>
      </c>
    </row>
    <row r="46" spans="1:3" x14ac:dyDescent="0.3">
      <c r="A46" t="s">
        <v>864</v>
      </c>
      <c r="B46">
        <v>0.7702</v>
      </c>
      <c r="C46" t="s">
        <v>865</v>
      </c>
    </row>
    <row r="47" spans="1:3" x14ac:dyDescent="0.3">
      <c r="A47" t="s">
        <v>866</v>
      </c>
      <c r="B47">
        <v>0.2041</v>
      </c>
      <c r="C47" t="s">
        <v>867</v>
      </c>
    </row>
    <row r="48" spans="1:3" x14ac:dyDescent="0.3">
      <c r="A48" t="s">
        <v>868</v>
      </c>
      <c r="B48">
        <v>0.60699999999999998</v>
      </c>
      <c r="C48" t="s">
        <v>869</v>
      </c>
    </row>
    <row r="49" spans="1:3" x14ac:dyDescent="0.3">
      <c r="A49" t="s">
        <v>870</v>
      </c>
      <c r="B49">
        <v>0.17019999999999999</v>
      </c>
      <c r="C49" t="s">
        <v>871</v>
      </c>
    </row>
    <row r="50" spans="1:3" x14ac:dyDescent="0.3">
      <c r="A50" t="s">
        <v>872</v>
      </c>
      <c r="B50">
        <v>0.67100000000000004</v>
      </c>
      <c r="C50" t="s">
        <v>873</v>
      </c>
    </row>
    <row r="51" spans="1:3" x14ac:dyDescent="0.3">
      <c r="A51" t="s">
        <v>874</v>
      </c>
      <c r="B51">
        <v>0.1706</v>
      </c>
      <c r="C51" t="s">
        <v>875</v>
      </c>
    </row>
    <row r="52" spans="1:3" x14ac:dyDescent="0.3">
      <c r="A52" t="s">
        <v>876</v>
      </c>
      <c r="B52">
        <v>0.216</v>
      </c>
      <c r="C52" t="s">
        <v>877</v>
      </c>
    </row>
    <row r="53" spans="1:3" x14ac:dyDescent="0.3">
      <c r="A53" t="s">
        <v>878</v>
      </c>
      <c r="B53">
        <v>0.43859999999999999</v>
      </c>
      <c r="C53" t="s">
        <v>879</v>
      </c>
    </row>
    <row r="54" spans="1:3" x14ac:dyDescent="0.3">
      <c r="A54" t="s">
        <v>880</v>
      </c>
      <c r="B54">
        <v>0.74850000000000005</v>
      </c>
      <c r="C54" t="s">
        <v>881</v>
      </c>
    </row>
    <row r="55" spans="1:3" x14ac:dyDescent="0.3">
      <c r="A55" t="s">
        <v>882</v>
      </c>
      <c r="B55">
        <v>0.49349999999999999</v>
      </c>
      <c r="C55" t="s">
        <v>883</v>
      </c>
    </row>
    <row r="56" spans="1:3" x14ac:dyDescent="0.3">
      <c r="A56" t="s">
        <v>884</v>
      </c>
      <c r="B56">
        <v>0.3614</v>
      </c>
      <c r="C56" t="s">
        <v>885</v>
      </c>
    </row>
    <row r="57" spans="1:3" x14ac:dyDescent="0.3">
      <c r="A57" t="s">
        <v>886</v>
      </c>
      <c r="B57">
        <v>0.46110000000000001</v>
      </c>
      <c r="C57" t="s">
        <v>887</v>
      </c>
    </row>
    <row r="58" spans="1:3" x14ac:dyDescent="0.3">
      <c r="A58" t="s">
        <v>888</v>
      </c>
      <c r="B58">
        <v>0.64690000000000003</v>
      </c>
      <c r="C58" t="s">
        <v>889</v>
      </c>
    </row>
    <row r="59" spans="1:3" x14ac:dyDescent="0.3">
      <c r="A59" t="s">
        <v>890</v>
      </c>
      <c r="B59">
        <v>0.51949999999999996</v>
      </c>
      <c r="C59" t="s">
        <v>891</v>
      </c>
    </row>
    <row r="60" spans="1:3" x14ac:dyDescent="0.3">
      <c r="A60" t="s">
        <v>468</v>
      </c>
      <c r="B60">
        <v>0.497</v>
      </c>
      <c r="C60" t="s">
        <v>892</v>
      </c>
    </row>
    <row r="61" spans="1:3" x14ac:dyDescent="0.3">
      <c r="A61" t="s">
        <v>893</v>
      </c>
      <c r="B61">
        <v>0.2487</v>
      </c>
      <c r="C61" t="s">
        <v>894</v>
      </c>
    </row>
    <row r="62" spans="1:3" x14ac:dyDescent="0.3">
      <c r="A62" t="s">
        <v>895</v>
      </c>
      <c r="B62">
        <v>0.12039999999999999</v>
      </c>
      <c r="C62" t="s">
        <v>896</v>
      </c>
    </row>
    <row r="63" spans="1:3" x14ac:dyDescent="0.3">
      <c r="A63" t="s">
        <v>66</v>
      </c>
      <c r="B63">
        <v>0.63660000000000005</v>
      </c>
      <c r="C63" t="s">
        <v>897</v>
      </c>
    </row>
    <row r="64" spans="1:3" x14ac:dyDescent="0.3">
      <c r="A64" t="s">
        <v>898</v>
      </c>
      <c r="B64">
        <v>0.61729999999999996</v>
      </c>
      <c r="C64" t="s">
        <v>899</v>
      </c>
    </row>
    <row r="65" spans="1:3" x14ac:dyDescent="0.3">
      <c r="A65" t="s">
        <v>326</v>
      </c>
      <c r="B65">
        <v>0.39479999999999998</v>
      </c>
      <c r="C65" t="s">
        <v>900</v>
      </c>
    </row>
    <row r="66" spans="1:3" x14ac:dyDescent="0.3">
      <c r="A66" t="s">
        <v>242</v>
      </c>
      <c r="B66">
        <v>0.6321</v>
      </c>
      <c r="C66" t="s">
        <v>901</v>
      </c>
    </row>
    <row r="67" spans="1:3" x14ac:dyDescent="0.3">
      <c r="A67" t="s">
        <v>902</v>
      </c>
      <c r="B67">
        <v>0.6804</v>
      </c>
      <c r="C67" t="s">
        <v>903</v>
      </c>
    </row>
    <row r="68" spans="1:3" x14ac:dyDescent="0.3">
      <c r="A68" t="s">
        <v>59</v>
      </c>
      <c r="B68">
        <v>0.20849999999999999</v>
      </c>
      <c r="C68" t="s">
        <v>904</v>
      </c>
    </row>
    <row r="69" spans="1:3" x14ac:dyDescent="0.3">
      <c r="A69" t="s">
        <v>675</v>
      </c>
      <c r="B69">
        <v>0.17899999999999999</v>
      </c>
      <c r="C69" t="s">
        <v>905</v>
      </c>
    </row>
    <row r="70" spans="1:3" x14ac:dyDescent="0.3">
      <c r="A70" t="s">
        <v>284</v>
      </c>
      <c r="B70">
        <v>0.60550000000000004</v>
      </c>
      <c r="C70" t="s">
        <v>906</v>
      </c>
    </row>
    <row r="71" spans="1:3" x14ac:dyDescent="0.3">
      <c r="A71" t="s">
        <v>907</v>
      </c>
      <c r="B71">
        <v>0.2278</v>
      </c>
      <c r="C71" t="s">
        <v>908</v>
      </c>
    </row>
    <row r="72" spans="1:3" x14ac:dyDescent="0.3">
      <c r="A72" t="s">
        <v>71</v>
      </c>
      <c r="B72">
        <v>0.23949999999999999</v>
      </c>
      <c r="C72" t="s">
        <v>909</v>
      </c>
    </row>
    <row r="73" spans="1:3" x14ac:dyDescent="0.3">
      <c r="A73" t="s">
        <v>910</v>
      </c>
      <c r="B73">
        <v>0.55230000000000001</v>
      </c>
      <c r="C73" t="s">
        <v>911</v>
      </c>
    </row>
    <row r="74" spans="1:3" x14ac:dyDescent="0.3">
      <c r="A74" t="s">
        <v>912</v>
      </c>
      <c r="B74">
        <v>0.35120000000000001</v>
      </c>
      <c r="C74" t="s">
        <v>913</v>
      </c>
    </row>
    <row r="75" spans="1:3" x14ac:dyDescent="0.3">
      <c r="A75" t="s">
        <v>914</v>
      </c>
      <c r="B75">
        <v>0.2445</v>
      </c>
      <c r="C75" t="s">
        <v>915</v>
      </c>
    </row>
    <row r="76" spans="1:3" x14ac:dyDescent="0.3">
      <c r="A76" t="s">
        <v>916</v>
      </c>
      <c r="B76">
        <v>0.19750000000000001</v>
      </c>
      <c r="C76" t="s">
        <v>917</v>
      </c>
    </row>
    <row r="77" spans="1:3" x14ac:dyDescent="0.3">
      <c r="A77" t="s">
        <v>918</v>
      </c>
      <c r="B77">
        <v>0.67420000000000002</v>
      </c>
      <c r="C77" t="s">
        <v>919</v>
      </c>
    </row>
    <row r="78" spans="1:3" x14ac:dyDescent="0.3">
      <c r="A78" t="s">
        <v>920</v>
      </c>
      <c r="B78">
        <v>0.3271</v>
      </c>
      <c r="C78" t="s">
        <v>921</v>
      </c>
    </row>
    <row r="79" spans="1:3" x14ac:dyDescent="0.3">
      <c r="A79" t="s">
        <v>922</v>
      </c>
      <c r="B79">
        <v>0.60719999999999996</v>
      </c>
      <c r="C79" t="s">
        <v>923</v>
      </c>
    </row>
    <row r="80" spans="1:3" x14ac:dyDescent="0.3">
      <c r="A80" t="s">
        <v>64</v>
      </c>
      <c r="B80">
        <v>0.55030000000000001</v>
      </c>
      <c r="C80" t="s">
        <v>924</v>
      </c>
    </row>
    <row r="81" spans="1:3" x14ac:dyDescent="0.3">
      <c r="A81" t="s">
        <v>925</v>
      </c>
      <c r="B81">
        <v>0.20449999999999999</v>
      </c>
      <c r="C81" t="s">
        <v>926</v>
      </c>
    </row>
    <row r="82" spans="1:3" x14ac:dyDescent="0.3">
      <c r="A82" t="s">
        <v>927</v>
      </c>
      <c r="B82">
        <v>0.30120000000000002</v>
      </c>
      <c r="C82" t="s">
        <v>928</v>
      </c>
    </row>
    <row r="83" spans="1:3" x14ac:dyDescent="0.3">
      <c r="A83" t="s">
        <v>929</v>
      </c>
      <c r="B83">
        <v>0.27360000000000001</v>
      </c>
      <c r="C83" t="s">
        <v>930</v>
      </c>
    </row>
    <row r="84" spans="1:3" x14ac:dyDescent="0.3">
      <c r="A84" t="s">
        <v>931</v>
      </c>
      <c r="B84">
        <v>0.61429999999999996</v>
      </c>
      <c r="C84" t="s">
        <v>932</v>
      </c>
    </row>
    <row r="85" spans="1:3" x14ac:dyDescent="0.3">
      <c r="A85" t="s">
        <v>933</v>
      </c>
      <c r="B85">
        <v>0.81599999999999995</v>
      </c>
      <c r="C85" t="s">
        <v>934</v>
      </c>
    </row>
    <row r="86" spans="1:3" x14ac:dyDescent="0.3">
      <c r="A86" t="s">
        <v>935</v>
      </c>
      <c r="B86">
        <v>0.36449999999999999</v>
      </c>
      <c r="C86" t="s">
        <v>936</v>
      </c>
    </row>
    <row r="87" spans="1:3" x14ac:dyDescent="0.3">
      <c r="A87" t="s">
        <v>937</v>
      </c>
      <c r="B87">
        <v>0.42259999999999998</v>
      </c>
      <c r="C87" t="s">
        <v>938</v>
      </c>
    </row>
    <row r="88" spans="1:3" x14ac:dyDescent="0.3">
      <c r="A88" t="s">
        <v>939</v>
      </c>
      <c r="B88">
        <v>0.42330000000000001</v>
      </c>
      <c r="C88" t="s">
        <v>940</v>
      </c>
    </row>
    <row r="89" spans="1:3" x14ac:dyDescent="0.3">
      <c r="A89" t="s">
        <v>941</v>
      </c>
      <c r="B89">
        <v>0.72099999999999997</v>
      </c>
      <c r="C89" t="s">
        <v>942</v>
      </c>
    </row>
    <row r="90" spans="1:3" x14ac:dyDescent="0.3">
      <c r="A90" t="s">
        <v>943</v>
      </c>
      <c r="B90">
        <v>0.80630000000000002</v>
      </c>
      <c r="C90" t="s">
        <v>944</v>
      </c>
    </row>
    <row r="91" spans="1:3" x14ac:dyDescent="0.3">
      <c r="A91" t="s">
        <v>945</v>
      </c>
      <c r="B91">
        <v>0.61399999999999999</v>
      </c>
      <c r="C91" t="s">
        <v>946</v>
      </c>
    </row>
    <row r="92" spans="1:3" x14ac:dyDescent="0.3">
      <c r="A92" t="s">
        <v>947</v>
      </c>
      <c r="B92">
        <v>0.72030000000000005</v>
      </c>
      <c r="C92" t="s">
        <v>948</v>
      </c>
    </row>
    <row r="93" spans="1:3" x14ac:dyDescent="0.3">
      <c r="A93" t="s">
        <v>949</v>
      </c>
      <c r="B93">
        <v>0.70820000000000005</v>
      </c>
      <c r="C93" t="s">
        <v>950</v>
      </c>
    </row>
    <row r="94" spans="1:3" x14ac:dyDescent="0.3">
      <c r="A94" t="s">
        <v>951</v>
      </c>
      <c r="B94">
        <v>0.17519999999999999</v>
      </c>
      <c r="C94" t="s">
        <v>952</v>
      </c>
    </row>
    <row r="95" spans="1:3" x14ac:dyDescent="0.3">
      <c r="A95" t="s">
        <v>953</v>
      </c>
      <c r="B95">
        <v>0.71819999999999995</v>
      </c>
      <c r="C95" t="s">
        <v>954</v>
      </c>
    </row>
    <row r="96" spans="1:3" x14ac:dyDescent="0.3">
      <c r="A96" t="s">
        <v>955</v>
      </c>
      <c r="B96">
        <v>0.51729999999999998</v>
      </c>
      <c r="C96" t="s">
        <v>956</v>
      </c>
    </row>
    <row r="97" spans="1:3" x14ac:dyDescent="0.3">
      <c r="A97" t="s">
        <v>80</v>
      </c>
      <c r="B97">
        <v>0.2109</v>
      </c>
      <c r="C97" t="s">
        <v>957</v>
      </c>
    </row>
    <row r="98" spans="1:3" x14ac:dyDescent="0.3">
      <c r="A98" t="s">
        <v>958</v>
      </c>
      <c r="B98">
        <v>0.43440000000000001</v>
      </c>
      <c r="C98" t="s">
        <v>959</v>
      </c>
    </row>
    <row r="99" spans="1:3" x14ac:dyDescent="0.3">
      <c r="A99" t="s">
        <v>960</v>
      </c>
      <c r="B99">
        <v>0.75700000000000001</v>
      </c>
      <c r="C99" t="s">
        <v>961</v>
      </c>
    </row>
    <row r="100" spans="1:3" x14ac:dyDescent="0.3">
      <c r="A100" t="s">
        <v>962</v>
      </c>
      <c r="B100">
        <v>0.64459999999999995</v>
      </c>
      <c r="C100" t="s">
        <v>963</v>
      </c>
    </row>
    <row r="101" spans="1:3" x14ac:dyDescent="0.3">
      <c r="A101" t="s">
        <v>964</v>
      </c>
      <c r="B101">
        <v>0.69430000000000003</v>
      </c>
      <c r="C101" t="s">
        <v>965</v>
      </c>
    </row>
    <row r="102" spans="1:3" x14ac:dyDescent="0.3">
      <c r="A102" t="s">
        <v>966</v>
      </c>
      <c r="B102">
        <v>0.38329999999999997</v>
      </c>
      <c r="C102" t="s">
        <v>967</v>
      </c>
    </row>
    <row r="103" spans="1:3" x14ac:dyDescent="0.3">
      <c r="A103" t="s">
        <v>968</v>
      </c>
      <c r="B103">
        <v>6.5000000000000002E-2</v>
      </c>
      <c r="C103" t="s">
        <v>969</v>
      </c>
    </row>
    <row r="104" spans="1:3" x14ac:dyDescent="0.3">
      <c r="A104" t="s">
        <v>970</v>
      </c>
      <c r="B104">
        <v>0.2293</v>
      </c>
      <c r="C104" t="s">
        <v>971</v>
      </c>
    </row>
    <row r="105" spans="1:3" x14ac:dyDescent="0.3">
      <c r="A105" t="s">
        <v>972</v>
      </c>
      <c r="B105">
        <v>0.1653</v>
      </c>
      <c r="C105" t="s">
        <v>973</v>
      </c>
    </row>
    <row r="106" spans="1:3" x14ac:dyDescent="0.3">
      <c r="A106" t="s">
        <v>974</v>
      </c>
      <c r="B106">
        <v>0.6381</v>
      </c>
      <c r="C106" t="s">
        <v>975</v>
      </c>
    </row>
    <row r="107" spans="1:3" x14ac:dyDescent="0.3">
      <c r="A107" t="s">
        <v>380</v>
      </c>
      <c r="B107">
        <v>0.56120000000000003</v>
      </c>
      <c r="C107" t="s">
        <v>976</v>
      </c>
    </row>
    <row r="108" spans="1:3" x14ac:dyDescent="0.3">
      <c r="A108" t="s">
        <v>977</v>
      </c>
      <c r="B108">
        <v>0.73740000000000006</v>
      </c>
      <c r="C108" t="s">
        <v>978</v>
      </c>
    </row>
    <row r="109" spans="1:3" x14ac:dyDescent="0.3">
      <c r="A109" t="s">
        <v>979</v>
      </c>
      <c r="B109">
        <v>0.4531</v>
      </c>
      <c r="C109" t="s">
        <v>980</v>
      </c>
    </row>
    <row r="110" spans="1:3" x14ac:dyDescent="0.3">
      <c r="A110" t="s">
        <v>317</v>
      </c>
      <c r="B110">
        <v>0.17050000000000001</v>
      </c>
      <c r="C110" t="s">
        <v>981</v>
      </c>
    </row>
    <row r="111" spans="1:3" x14ac:dyDescent="0.3">
      <c r="A111" t="s">
        <v>982</v>
      </c>
      <c r="B111">
        <v>0.60980000000000001</v>
      </c>
      <c r="C111" t="s">
        <v>983</v>
      </c>
    </row>
    <row r="112" spans="1:3" x14ac:dyDescent="0.3">
      <c r="A112" t="s">
        <v>984</v>
      </c>
      <c r="B112">
        <v>0.1033</v>
      </c>
      <c r="C112" t="s">
        <v>985</v>
      </c>
    </row>
    <row r="113" spans="1:3" x14ac:dyDescent="0.3">
      <c r="A113" t="s">
        <v>986</v>
      </c>
      <c r="B113">
        <v>3.0200000000000001E-2</v>
      </c>
      <c r="C113" t="s">
        <v>987</v>
      </c>
    </row>
    <row r="114" spans="1:3" x14ac:dyDescent="0.3">
      <c r="A114" t="s">
        <v>56</v>
      </c>
      <c r="B114">
        <v>0.34899999999999998</v>
      </c>
      <c r="C114" t="s">
        <v>988</v>
      </c>
    </row>
    <row r="115" spans="1:3" x14ac:dyDescent="0.3">
      <c r="A115" t="s">
        <v>989</v>
      </c>
      <c r="B115">
        <v>0.40039999999999998</v>
      </c>
      <c r="C115" t="s">
        <v>990</v>
      </c>
    </row>
    <row r="116" spans="1:3" x14ac:dyDescent="0.3">
      <c r="A116" t="s">
        <v>991</v>
      </c>
      <c r="B116">
        <v>0</v>
      </c>
      <c r="C116" t="s">
        <v>992</v>
      </c>
    </row>
    <row r="117" spans="1:3" x14ac:dyDescent="0.3">
      <c r="A117" t="s">
        <v>993</v>
      </c>
      <c r="B117">
        <v>0</v>
      </c>
      <c r="C117" t="s">
        <v>994</v>
      </c>
    </row>
    <row r="118" spans="1:3" x14ac:dyDescent="0.3">
      <c r="A118" t="s">
        <v>995</v>
      </c>
      <c r="B118">
        <v>0.6119</v>
      </c>
      <c r="C118" t="s">
        <v>996</v>
      </c>
    </row>
    <row r="119" spans="1:3" x14ac:dyDescent="0.3">
      <c r="A119" t="s">
        <v>997</v>
      </c>
      <c r="B119">
        <v>0.43259999999999998</v>
      </c>
      <c r="C119" t="s">
        <v>998</v>
      </c>
    </row>
    <row r="120" spans="1:3" x14ac:dyDescent="0.3">
      <c r="A120" t="s">
        <v>999</v>
      </c>
      <c r="B120">
        <v>0.46739999999999998</v>
      </c>
      <c r="C120" t="s">
        <v>1000</v>
      </c>
    </row>
    <row r="121" spans="1:3" x14ac:dyDescent="0.3">
      <c r="A121" t="s">
        <v>1001</v>
      </c>
      <c r="B121">
        <v>0.52610000000000001</v>
      </c>
      <c r="C121" t="s">
        <v>1002</v>
      </c>
    </row>
    <row r="122" spans="1:3" x14ac:dyDescent="0.3">
      <c r="A122" t="s">
        <v>1003</v>
      </c>
      <c r="B122">
        <v>0.61280000000000001</v>
      </c>
      <c r="C122" t="s">
        <v>1004</v>
      </c>
    </row>
    <row r="123" spans="1:3" x14ac:dyDescent="0.3">
      <c r="A123" t="s">
        <v>1005</v>
      </c>
      <c r="B123">
        <v>0.14849999999999999</v>
      </c>
      <c r="C123" t="s">
        <v>1006</v>
      </c>
    </row>
    <row r="124" spans="1:3" x14ac:dyDescent="0.3">
      <c r="A124" t="s">
        <v>1007</v>
      </c>
      <c r="B124">
        <v>0.27950000000000003</v>
      </c>
      <c r="C124" t="s">
        <v>1008</v>
      </c>
    </row>
    <row r="125" spans="1:3" x14ac:dyDescent="0.3">
      <c r="A125" t="s">
        <v>1009</v>
      </c>
      <c r="B125">
        <v>0.61680000000000001</v>
      </c>
      <c r="C125" t="s">
        <v>1010</v>
      </c>
    </row>
    <row r="126" spans="1:3" x14ac:dyDescent="0.3">
      <c r="A126" t="s">
        <v>1011</v>
      </c>
      <c r="B126">
        <v>3.3599999999999998E-2</v>
      </c>
      <c r="C126" t="s">
        <v>1012</v>
      </c>
    </row>
    <row r="127" spans="1:3" x14ac:dyDescent="0.3">
      <c r="A127" t="s">
        <v>60</v>
      </c>
      <c r="B127">
        <v>0.1391</v>
      </c>
      <c r="C127" t="s">
        <v>1013</v>
      </c>
    </row>
    <row r="128" spans="1:3" x14ac:dyDescent="0.3">
      <c r="A128" t="s">
        <v>1014</v>
      </c>
      <c r="B128">
        <v>0.43580000000000002</v>
      </c>
      <c r="C128" t="s">
        <v>1015</v>
      </c>
    </row>
    <row r="129" spans="1:3" x14ac:dyDescent="0.3">
      <c r="A129" t="s">
        <v>1016</v>
      </c>
      <c r="B129">
        <v>0.37880000000000003</v>
      </c>
      <c r="C129" t="s">
        <v>1017</v>
      </c>
    </row>
    <row r="130" spans="1:3" x14ac:dyDescent="0.3">
      <c r="A130" t="s">
        <v>1018</v>
      </c>
      <c r="B130">
        <v>0.24809999999999999</v>
      </c>
      <c r="C130" t="s">
        <v>1019</v>
      </c>
    </row>
    <row r="131" spans="1:3" x14ac:dyDescent="0.3">
      <c r="A131" t="s">
        <v>1020</v>
      </c>
      <c r="B131">
        <v>0.1943</v>
      </c>
      <c r="C131" t="s">
        <v>1021</v>
      </c>
    </row>
    <row r="132" spans="1:3" x14ac:dyDescent="0.3">
      <c r="A132" t="s">
        <v>279</v>
      </c>
      <c r="B132">
        <v>0.73719999999999997</v>
      </c>
      <c r="C132" t="s">
        <v>1022</v>
      </c>
    </row>
    <row r="133" spans="1:3" x14ac:dyDescent="0.3">
      <c r="A133" t="s">
        <v>1023</v>
      </c>
      <c r="B133">
        <v>0.41539999999999999</v>
      </c>
      <c r="C133" t="s">
        <v>1024</v>
      </c>
    </row>
    <row r="134" spans="1:3" x14ac:dyDescent="0.3">
      <c r="A134" t="s">
        <v>1025</v>
      </c>
      <c r="B134">
        <v>0.69910000000000005</v>
      </c>
      <c r="C134" t="s">
        <v>1026</v>
      </c>
    </row>
    <row r="135" spans="1:3" x14ac:dyDescent="0.3">
      <c r="A135" t="s">
        <v>1027</v>
      </c>
      <c r="B135">
        <v>0.33429999999999999</v>
      </c>
      <c r="C135" t="s">
        <v>1028</v>
      </c>
    </row>
    <row r="136" spans="1:3" x14ac:dyDescent="0.3">
      <c r="A136" t="s">
        <v>1029</v>
      </c>
      <c r="B136">
        <v>0.4783</v>
      </c>
      <c r="C136" t="s">
        <v>1030</v>
      </c>
    </row>
    <row r="137" spans="1:3" x14ac:dyDescent="0.3">
      <c r="A137" t="s">
        <v>237</v>
      </c>
      <c r="B137">
        <v>0.77510000000000001</v>
      </c>
      <c r="C137" t="s">
        <v>1031</v>
      </c>
    </row>
    <row r="138" spans="1:3" x14ac:dyDescent="0.3">
      <c r="A138" t="s">
        <v>1032</v>
      </c>
      <c r="B138">
        <v>0.7268</v>
      </c>
      <c r="C138" t="s">
        <v>1033</v>
      </c>
    </row>
    <row r="139" spans="1:3" x14ac:dyDescent="0.3">
      <c r="A139" t="s">
        <v>396</v>
      </c>
      <c r="B139">
        <v>0.58409999999999995</v>
      </c>
      <c r="C139" t="s">
        <v>1034</v>
      </c>
    </row>
    <row r="140" spans="1:3" x14ac:dyDescent="0.3">
      <c r="A140" t="s">
        <v>1035</v>
      </c>
      <c r="B140">
        <v>0.44140000000000001</v>
      </c>
      <c r="C140" t="s">
        <v>1036</v>
      </c>
    </row>
    <row r="141" spans="1:3" x14ac:dyDescent="0.3">
      <c r="A141" t="s">
        <v>652</v>
      </c>
      <c r="B141">
        <v>0.51900000000000002</v>
      </c>
      <c r="C141" t="s">
        <v>1037</v>
      </c>
    </row>
    <row r="142" spans="1:3" x14ac:dyDescent="0.3">
      <c r="A142" t="s">
        <v>1038</v>
      </c>
      <c r="B142">
        <v>0.46899999999999997</v>
      </c>
      <c r="C142" t="s">
        <v>1039</v>
      </c>
    </row>
    <row r="143" spans="1:3" x14ac:dyDescent="0.3">
      <c r="A143" t="s">
        <v>488</v>
      </c>
      <c r="B143">
        <v>0.50170000000000003</v>
      </c>
      <c r="C143" t="s">
        <v>1040</v>
      </c>
    </row>
    <row r="144" spans="1:3" x14ac:dyDescent="0.3">
      <c r="A144" t="s">
        <v>1041</v>
      </c>
      <c r="B144">
        <v>0.32069999999999999</v>
      </c>
      <c r="C144" t="s">
        <v>1042</v>
      </c>
    </row>
    <row r="145" spans="1:3" x14ac:dyDescent="0.3">
      <c r="A145" t="s">
        <v>1043</v>
      </c>
      <c r="B145">
        <v>0.26340000000000002</v>
      </c>
      <c r="C145" t="s">
        <v>1044</v>
      </c>
    </row>
    <row r="146" spans="1:3" x14ac:dyDescent="0.3">
      <c r="A146" t="s">
        <v>1045</v>
      </c>
      <c r="B146">
        <v>2.87E-2</v>
      </c>
      <c r="C146" t="s">
        <v>1046</v>
      </c>
    </row>
    <row r="147" spans="1:3" x14ac:dyDescent="0.3">
      <c r="A147" t="s">
        <v>1047</v>
      </c>
      <c r="B147">
        <v>8.9399999999999993E-2</v>
      </c>
      <c r="C147" t="s">
        <v>1048</v>
      </c>
    </row>
    <row r="148" spans="1:3" x14ac:dyDescent="0.3">
      <c r="A148" t="s">
        <v>1049</v>
      </c>
      <c r="B148">
        <v>0.59319999999999995</v>
      </c>
      <c r="C148" t="s">
        <v>1050</v>
      </c>
    </row>
    <row r="149" spans="1:3" x14ac:dyDescent="0.3">
      <c r="A149" t="s">
        <v>1051</v>
      </c>
      <c r="B149">
        <v>0.71030000000000004</v>
      </c>
      <c r="C149" t="s">
        <v>1052</v>
      </c>
    </row>
    <row r="150" spans="1:3" x14ac:dyDescent="0.3">
      <c r="A150" t="s">
        <v>1053</v>
      </c>
      <c r="B150">
        <v>0.51200000000000001</v>
      </c>
      <c r="C150" t="s">
        <v>1054</v>
      </c>
    </row>
    <row r="151" spans="1:3" x14ac:dyDescent="0.3">
      <c r="A151" t="s">
        <v>1055</v>
      </c>
      <c r="B151">
        <v>0.24709999999999999</v>
      </c>
      <c r="C151" t="s">
        <v>1056</v>
      </c>
    </row>
    <row r="152" spans="1:3" x14ac:dyDescent="0.3">
      <c r="A152" t="s">
        <v>1057</v>
      </c>
      <c r="B152">
        <v>0.27750000000000002</v>
      </c>
      <c r="C152" t="s">
        <v>1058</v>
      </c>
    </row>
    <row r="153" spans="1:3" x14ac:dyDescent="0.3">
      <c r="A153" t="s">
        <v>1059</v>
      </c>
      <c r="B153">
        <v>0.59650000000000003</v>
      </c>
      <c r="C153" t="s">
        <v>1060</v>
      </c>
    </row>
    <row r="154" spans="1:3" x14ac:dyDescent="0.3">
      <c r="A154" t="s">
        <v>1061</v>
      </c>
      <c r="B154">
        <v>0.38269999999999998</v>
      </c>
      <c r="C154" t="s">
        <v>1062</v>
      </c>
    </row>
    <row r="155" spans="1:3" x14ac:dyDescent="0.3">
      <c r="A155" t="s">
        <v>1063</v>
      </c>
      <c r="B155">
        <v>0.74150000000000005</v>
      </c>
      <c r="C155" t="s">
        <v>1064</v>
      </c>
    </row>
    <row r="156" spans="1:3" x14ac:dyDescent="0.3">
      <c r="A156" t="s">
        <v>1065</v>
      </c>
      <c r="B156">
        <v>0.20660000000000001</v>
      </c>
      <c r="C156" t="s">
        <v>1066</v>
      </c>
    </row>
    <row r="157" spans="1:3" x14ac:dyDescent="0.3">
      <c r="A157" t="s">
        <v>1067</v>
      </c>
      <c r="B157">
        <v>0.66459999999999997</v>
      </c>
      <c r="C157" t="s">
        <v>1068</v>
      </c>
    </row>
    <row r="158" spans="1:3" x14ac:dyDescent="0.3">
      <c r="A158" t="s">
        <v>1069</v>
      </c>
      <c r="B158">
        <v>0.76029999999999998</v>
      </c>
      <c r="C158" t="s">
        <v>1070</v>
      </c>
    </row>
    <row r="159" spans="1:3" x14ac:dyDescent="0.3">
      <c r="A159" t="s">
        <v>343</v>
      </c>
      <c r="B159">
        <v>0.69650000000000001</v>
      </c>
      <c r="C159" t="s">
        <v>1071</v>
      </c>
    </row>
    <row r="160" spans="1:3" x14ac:dyDescent="0.3">
      <c r="A160" t="s">
        <v>1072</v>
      </c>
      <c r="B160">
        <v>0.6855</v>
      </c>
      <c r="C160" t="s">
        <v>1073</v>
      </c>
    </row>
    <row r="161" spans="1:3" x14ac:dyDescent="0.3">
      <c r="A161" t="s">
        <v>1074</v>
      </c>
      <c r="B161">
        <v>0.29899999999999999</v>
      </c>
      <c r="C161" t="s">
        <v>1075</v>
      </c>
    </row>
    <row r="162" spans="1:3" x14ac:dyDescent="0.3">
      <c r="A162" t="s">
        <v>1076</v>
      </c>
      <c r="B162">
        <v>3.3300000000000003E-2</v>
      </c>
      <c r="C162" t="s">
        <v>1077</v>
      </c>
    </row>
    <row r="163" spans="1:3" x14ac:dyDescent="0.3">
      <c r="A163" t="s">
        <v>1078</v>
      </c>
      <c r="B163">
        <v>0.49730000000000002</v>
      </c>
      <c r="C163" t="s">
        <v>1079</v>
      </c>
    </row>
    <row r="164" spans="1:3" x14ac:dyDescent="0.3">
      <c r="A164" t="s">
        <v>1080</v>
      </c>
      <c r="B164">
        <v>0.4501</v>
      </c>
      <c r="C164" t="s">
        <v>1081</v>
      </c>
    </row>
    <row r="165" spans="1:3" x14ac:dyDescent="0.3">
      <c r="A165" t="s">
        <v>1082</v>
      </c>
      <c r="B165">
        <v>0.48480000000000001</v>
      </c>
      <c r="C165" t="s">
        <v>1083</v>
      </c>
    </row>
    <row r="166" spans="1:3" x14ac:dyDescent="0.3">
      <c r="A166" t="s">
        <v>307</v>
      </c>
      <c r="B166">
        <v>0.58919999999999995</v>
      </c>
      <c r="C166" t="s">
        <v>1084</v>
      </c>
    </row>
    <row r="167" spans="1:3" x14ac:dyDescent="0.3">
      <c r="A167" t="s">
        <v>759</v>
      </c>
      <c r="B167">
        <v>0.35410000000000003</v>
      </c>
      <c r="C167" t="s">
        <v>1085</v>
      </c>
    </row>
    <row r="168" spans="1:3" x14ac:dyDescent="0.3">
      <c r="A168" t="s">
        <v>1086</v>
      </c>
      <c r="B168">
        <v>0.39119999999999999</v>
      </c>
      <c r="C168" t="s">
        <v>1087</v>
      </c>
    </row>
    <row r="169" spans="1:3" x14ac:dyDescent="0.3">
      <c r="A169" t="s">
        <v>1088</v>
      </c>
      <c r="B169">
        <v>0.61</v>
      </c>
      <c r="C169" t="s">
        <v>1089</v>
      </c>
    </row>
    <row r="170" spans="1:3" x14ac:dyDescent="0.3">
      <c r="A170" t="s">
        <v>1090</v>
      </c>
      <c r="B170">
        <v>0.21129999999999999</v>
      </c>
      <c r="C170" t="s">
        <v>1091</v>
      </c>
    </row>
    <row r="171" spans="1:3" x14ac:dyDescent="0.3">
      <c r="A171" t="s">
        <v>435</v>
      </c>
      <c r="B171">
        <v>0.27079999999999999</v>
      </c>
      <c r="C171" t="s">
        <v>1092</v>
      </c>
    </row>
    <row r="172" spans="1:3" x14ac:dyDescent="0.3">
      <c r="A172" t="s">
        <v>1093</v>
      </c>
      <c r="B172">
        <v>0.28539999999999999</v>
      </c>
      <c r="C172" t="s">
        <v>1094</v>
      </c>
    </row>
    <row r="173" spans="1:3" x14ac:dyDescent="0.3">
      <c r="A173" t="s">
        <v>1095</v>
      </c>
      <c r="B173">
        <v>0.40360000000000001</v>
      </c>
      <c r="C173" t="s">
        <v>1096</v>
      </c>
    </row>
    <row r="174" spans="1:3" x14ac:dyDescent="0.3">
      <c r="A174" t="s">
        <v>1097</v>
      </c>
      <c r="B174">
        <v>0.45579999999999998</v>
      </c>
      <c r="C174" t="s">
        <v>1098</v>
      </c>
    </row>
    <row r="175" spans="1:3" x14ac:dyDescent="0.3">
      <c r="A175" t="s">
        <v>1099</v>
      </c>
      <c r="B175">
        <v>0.15809999999999999</v>
      </c>
      <c r="C175" t="s">
        <v>1100</v>
      </c>
    </row>
    <row r="176" spans="1:3" x14ac:dyDescent="0.3">
      <c r="A176" t="s">
        <v>232</v>
      </c>
      <c r="B176">
        <v>0.45169999999999999</v>
      </c>
      <c r="C176" t="s">
        <v>1101</v>
      </c>
    </row>
    <row r="177" spans="1:3" x14ac:dyDescent="0.3">
      <c r="A177" t="s">
        <v>254</v>
      </c>
      <c r="B177">
        <v>0.75109999999999999</v>
      </c>
      <c r="C177" t="s">
        <v>1102</v>
      </c>
    </row>
    <row r="178" spans="1:3" x14ac:dyDescent="0.3">
      <c r="A178" t="s">
        <v>1103</v>
      </c>
      <c r="B178">
        <v>0.70730000000000004</v>
      </c>
      <c r="C178" t="s">
        <v>1104</v>
      </c>
    </row>
    <row r="179" spans="1:3" x14ac:dyDescent="0.3">
      <c r="A179" t="s">
        <v>301</v>
      </c>
      <c r="B179">
        <v>0.73040000000000005</v>
      </c>
      <c r="C179" t="s">
        <v>1105</v>
      </c>
    </row>
    <row r="180" spans="1:3" x14ac:dyDescent="0.3">
      <c r="A180" t="s">
        <v>1106</v>
      </c>
      <c r="B180">
        <v>0.48649999999999999</v>
      </c>
      <c r="C180" t="s">
        <v>1107</v>
      </c>
    </row>
    <row r="181" spans="1:3" x14ac:dyDescent="0.3">
      <c r="A181" t="s">
        <v>1108</v>
      </c>
      <c r="B181">
        <v>0.1973</v>
      </c>
      <c r="C181" t="s">
        <v>1109</v>
      </c>
    </row>
    <row r="182" spans="1:3" x14ac:dyDescent="0.3">
      <c r="A182" t="s">
        <v>1110</v>
      </c>
      <c r="B182">
        <v>0.4642</v>
      </c>
      <c r="C182" t="s">
        <v>1111</v>
      </c>
    </row>
    <row r="183" spans="1:3" x14ac:dyDescent="0.3">
      <c r="A183" t="s">
        <v>1112</v>
      </c>
      <c r="B183">
        <v>0.71719999999999995</v>
      </c>
      <c r="C183" t="s">
        <v>1113</v>
      </c>
    </row>
    <row r="184" spans="1:3" x14ac:dyDescent="0.3">
      <c r="A184" t="s">
        <v>1114</v>
      </c>
      <c r="B184">
        <v>0.67530000000000001</v>
      </c>
      <c r="C184" t="s">
        <v>1115</v>
      </c>
    </row>
    <row r="185" spans="1:3" x14ac:dyDescent="0.3">
      <c r="A185" t="s">
        <v>1116</v>
      </c>
      <c r="B185">
        <v>0.3236</v>
      </c>
      <c r="C185" t="s">
        <v>1117</v>
      </c>
    </row>
    <row r="186" spans="1:3" x14ac:dyDescent="0.3">
      <c r="A186" t="s">
        <v>1118</v>
      </c>
      <c r="B186">
        <v>0.76280000000000003</v>
      </c>
      <c r="C186" t="s">
        <v>1119</v>
      </c>
    </row>
    <row r="187" spans="1:3" x14ac:dyDescent="0.3">
      <c r="A187" t="s">
        <v>1120</v>
      </c>
      <c r="B187">
        <v>0.16619999999999999</v>
      </c>
      <c r="C187" t="s">
        <v>1121</v>
      </c>
    </row>
    <row r="188" spans="1:3" x14ac:dyDescent="0.3">
      <c r="A188" t="s">
        <v>1122</v>
      </c>
      <c r="B188">
        <v>0.36649999999999999</v>
      </c>
      <c r="C188" t="s">
        <v>1123</v>
      </c>
    </row>
    <row r="189" spans="1:3" x14ac:dyDescent="0.3">
      <c r="A189" t="s">
        <v>1124</v>
      </c>
      <c r="B189">
        <v>0.6079</v>
      </c>
      <c r="C189" t="s">
        <v>1125</v>
      </c>
    </row>
    <row r="190" spans="1:3" x14ac:dyDescent="0.3">
      <c r="A190" t="s">
        <v>1126</v>
      </c>
      <c r="B190">
        <v>0.19439999999999999</v>
      </c>
      <c r="C190" t="s">
        <v>1127</v>
      </c>
    </row>
    <row r="191" spans="1:3" x14ac:dyDescent="0.3">
      <c r="A191" t="s">
        <v>69</v>
      </c>
      <c r="B191">
        <v>0.70899999999999996</v>
      </c>
      <c r="C191" t="s">
        <v>1128</v>
      </c>
    </row>
    <row r="192" spans="1:3" x14ac:dyDescent="0.3">
      <c r="A192" t="s">
        <v>1129</v>
      </c>
      <c r="B192">
        <v>0.17199999999999999</v>
      </c>
      <c r="C192" t="s">
        <v>1130</v>
      </c>
    </row>
    <row r="193" spans="1:3" x14ac:dyDescent="0.3">
      <c r="A193" t="s">
        <v>1131</v>
      </c>
      <c r="B193">
        <v>0.46050000000000002</v>
      </c>
      <c r="C193" t="s">
        <v>1132</v>
      </c>
    </row>
    <row r="194" spans="1:3" x14ac:dyDescent="0.3">
      <c r="A194" t="s">
        <v>1133</v>
      </c>
      <c r="B194">
        <v>0.71189999999999998</v>
      </c>
      <c r="C194" t="s">
        <v>1134</v>
      </c>
    </row>
    <row r="195" spans="1:3" x14ac:dyDescent="0.3">
      <c r="A195" t="s">
        <v>1135</v>
      </c>
      <c r="B195">
        <v>0.21060000000000001</v>
      </c>
      <c r="C195" t="s">
        <v>1136</v>
      </c>
    </row>
    <row r="196" spans="1:3" x14ac:dyDescent="0.3">
      <c r="A196" t="s">
        <v>1137</v>
      </c>
      <c r="B196">
        <v>0.66590000000000005</v>
      </c>
      <c r="C196" t="s">
        <v>1138</v>
      </c>
    </row>
    <row r="197" spans="1:3" x14ac:dyDescent="0.3">
      <c r="A197" t="s">
        <v>1139</v>
      </c>
      <c r="B197">
        <v>0.38390000000000002</v>
      </c>
      <c r="C197" t="s">
        <v>1140</v>
      </c>
    </row>
    <row r="198" spans="1:3" x14ac:dyDescent="0.3">
      <c r="A198" t="s">
        <v>1141</v>
      </c>
      <c r="B198">
        <v>0.22919999999999999</v>
      </c>
      <c r="C198" t="s">
        <v>1142</v>
      </c>
    </row>
    <row r="199" spans="1:3" x14ac:dyDescent="0.3">
      <c r="A199" t="s">
        <v>1143</v>
      </c>
      <c r="B199">
        <v>0.61839999999999995</v>
      </c>
      <c r="C199" t="s">
        <v>1144</v>
      </c>
    </row>
    <row r="200" spans="1:3" x14ac:dyDescent="0.3">
      <c r="A200" t="s">
        <v>1145</v>
      </c>
      <c r="B200">
        <v>0.45340000000000003</v>
      </c>
      <c r="C200" t="s">
        <v>1146</v>
      </c>
    </row>
    <row r="201" spans="1:3" x14ac:dyDescent="0.3">
      <c r="A201" t="s">
        <v>1147</v>
      </c>
      <c r="B201">
        <v>0.62170000000000003</v>
      </c>
      <c r="C201" t="s">
        <v>1148</v>
      </c>
    </row>
    <row r="202" spans="1:3" x14ac:dyDescent="0.3">
      <c r="A202" t="s">
        <v>1149</v>
      </c>
      <c r="B202">
        <v>0.26169999999999999</v>
      </c>
      <c r="C202" t="s">
        <v>1150</v>
      </c>
    </row>
    <row r="203" spans="1:3" x14ac:dyDescent="0.3">
      <c r="A203" t="s">
        <v>1151</v>
      </c>
      <c r="B203">
        <v>0.58130000000000004</v>
      </c>
      <c r="C203" t="s">
        <v>1152</v>
      </c>
    </row>
    <row r="204" spans="1:3" x14ac:dyDescent="0.3">
      <c r="A204" t="s">
        <v>1153</v>
      </c>
      <c r="B204">
        <v>0.46210000000000001</v>
      </c>
      <c r="C204" t="s">
        <v>1154</v>
      </c>
    </row>
    <row r="205" spans="1:3" x14ac:dyDescent="0.3">
      <c r="A205" t="s">
        <v>1155</v>
      </c>
      <c r="B205">
        <v>3.3500000000000002E-2</v>
      </c>
      <c r="C205" t="s">
        <v>1156</v>
      </c>
    </row>
    <row r="206" spans="1:3" x14ac:dyDescent="0.3">
      <c r="A206" t="s">
        <v>1157</v>
      </c>
      <c r="B206">
        <v>0.61129999999999995</v>
      </c>
      <c r="C206" t="s">
        <v>1158</v>
      </c>
    </row>
    <row r="207" spans="1:3" x14ac:dyDescent="0.3">
      <c r="A207" t="s">
        <v>1159</v>
      </c>
      <c r="B207">
        <v>0.64419999999999999</v>
      </c>
      <c r="C207" t="s">
        <v>1160</v>
      </c>
    </row>
    <row r="208" spans="1:3" x14ac:dyDescent="0.3">
      <c r="A208" t="s">
        <v>447</v>
      </c>
      <c r="B208">
        <v>0.79830000000000001</v>
      </c>
      <c r="C208" t="s">
        <v>1161</v>
      </c>
    </row>
    <row r="209" spans="1:3" x14ac:dyDescent="0.3">
      <c r="A209" t="s">
        <v>1162</v>
      </c>
      <c r="B209">
        <v>0.62409999999999999</v>
      </c>
      <c r="C209" t="s">
        <v>1163</v>
      </c>
    </row>
    <row r="210" spans="1:3" x14ac:dyDescent="0.3">
      <c r="A210" t="s">
        <v>1164</v>
      </c>
      <c r="B210">
        <v>0.5716</v>
      </c>
      <c r="C210" t="s">
        <v>1165</v>
      </c>
    </row>
    <row r="211" spans="1:3" x14ac:dyDescent="0.3">
      <c r="A211" t="s">
        <v>1166</v>
      </c>
      <c r="B211">
        <v>0.62060000000000004</v>
      </c>
      <c r="C211" t="s">
        <v>1167</v>
      </c>
    </row>
    <row r="212" spans="1:3" x14ac:dyDescent="0.3">
      <c r="A212" t="s">
        <v>1168</v>
      </c>
      <c r="B212">
        <v>0.81950000000000001</v>
      </c>
      <c r="C212" t="s">
        <v>1169</v>
      </c>
    </row>
    <row r="213" spans="1:3" x14ac:dyDescent="0.3">
      <c r="A213" t="s">
        <v>1170</v>
      </c>
      <c r="B213">
        <v>0.2964</v>
      </c>
      <c r="C213" t="s">
        <v>1171</v>
      </c>
    </row>
    <row r="214" spans="1:3" x14ac:dyDescent="0.3">
      <c r="A214" t="s">
        <v>1172</v>
      </c>
      <c r="B214">
        <v>0.26190000000000002</v>
      </c>
      <c r="C214" t="s">
        <v>1173</v>
      </c>
    </row>
    <row r="215" spans="1:3" x14ac:dyDescent="0.3">
      <c r="A215" t="s">
        <v>1174</v>
      </c>
      <c r="B215">
        <v>0.26400000000000001</v>
      </c>
      <c r="C215" t="s">
        <v>1175</v>
      </c>
    </row>
    <row r="216" spans="1:3" x14ac:dyDescent="0.3">
      <c r="A216" t="s">
        <v>1176</v>
      </c>
      <c r="B216">
        <v>0.52829999999999999</v>
      </c>
      <c r="C216" t="s">
        <v>1177</v>
      </c>
    </row>
    <row r="217" spans="1:3" x14ac:dyDescent="0.3">
      <c r="A217" t="s">
        <v>1178</v>
      </c>
      <c r="B217">
        <v>0.60270000000000001</v>
      </c>
      <c r="C217" t="s">
        <v>1179</v>
      </c>
    </row>
    <row r="218" spans="1:3" x14ac:dyDescent="0.3">
      <c r="A218" t="s">
        <v>1180</v>
      </c>
      <c r="B218">
        <v>0.43090000000000001</v>
      </c>
      <c r="C218" t="s">
        <v>1181</v>
      </c>
    </row>
    <row r="219" spans="1:3" x14ac:dyDescent="0.3">
      <c r="A219" t="s">
        <v>1182</v>
      </c>
      <c r="B219">
        <v>0.49990000000000001</v>
      </c>
      <c r="C219" t="s">
        <v>1183</v>
      </c>
    </row>
    <row r="220" spans="1:3" x14ac:dyDescent="0.3">
      <c r="A220" t="s">
        <v>1184</v>
      </c>
      <c r="B220">
        <v>0.43609999999999999</v>
      </c>
      <c r="C220" t="s">
        <v>1185</v>
      </c>
    </row>
    <row r="221" spans="1:3" x14ac:dyDescent="0.3">
      <c r="A221" t="s">
        <v>1186</v>
      </c>
      <c r="B221">
        <v>0.4299</v>
      </c>
      <c r="C221" t="s">
        <v>1187</v>
      </c>
    </row>
    <row r="222" spans="1:3" x14ac:dyDescent="0.3">
      <c r="A222" t="s">
        <v>1188</v>
      </c>
      <c r="B222">
        <v>0.71009999999999995</v>
      </c>
      <c r="C222" t="s">
        <v>1189</v>
      </c>
    </row>
    <row r="223" spans="1:3" x14ac:dyDescent="0.3">
      <c r="A223" t="s">
        <v>1190</v>
      </c>
      <c r="B223">
        <v>0.36149999999999999</v>
      </c>
      <c r="C223" t="s">
        <v>1191</v>
      </c>
    </row>
    <row r="224" spans="1:3" x14ac:dyDescent="0.3">
      <c r="A224" t="s">
        <v>1192</v>
      </c>
      <c r="B224">
        <v>0.76739999999999997</v>
      </c>
      <c r="C224" t="s">
        <v>1193</v>
      </c>
    </row>
    <row r="225" spans="1:3" x14ac:dyDescent="0.3">
      <c r="A225" t="s">
        <v>1194</v>
      </c>
      <c r="B225">
        <v>0.17960000000000001</v>
      </c>
      <c r="C225" t="s">
        <v>1195</v>
      </c>
    </row>
    <row r="226" spans="1:3" x14ac:dyDescent="0.3">
      <c r="A226" t="s">
        <v>1196</v>
      </c>
      <c r="B226">
        <v>0.41449999999999998</v>
      </c>
      <c r="C226" t="s">
        <v>1197</v>
      </c>
    </row>
    <row r="227" spans="1:3" x14ac:dyDescent="0.3">
      <c r="A227" t="s">
        <v>1198</v>
      </c>
      <c r="B227">
        <v>0.1673</v>
      </c>
      <c r="C227" t="s">
        <v>1199</v>
      </c>
    </row>
    <row r="228" spans="1:3" x14ac:dyDescent="0.3">
      <c r="A228" t="s">
        <v>1200</v>
      </c>
      <c r="B228">
        <v>0.60629999999999995</v>
      </c>
      <c r="C228" t="s">
        <v>1201</v>
      </c>
    </row>
    <row r="229" spans="1:3" x14ac:dyDescent="0.3">
      <c r="A229" t="s">
        <v>704</v>
      </c>
      <c r="B229">
        <v>0.2928</v>
      </c>
      <c r="C229" t="s">
        <v>1202</v>
      </c>
    </row>
    <row r="230" spans="1:3" x14ac:dyDescent="0.3">
      <c r="A230" t="s">
        <v>1203</v>
      </c>
      <c r="B230">
        <v>0.44340000000000002</v>
      </c>
      <c r="C230" t="s">
        <v>1204</v>
      </c>
    </row>
    <row r="231" spans="1:3" x14ac:dyDescent="0.3">
      <c r="A231" t="s">
        <v>1205</v>
      </c>
      <c r="B231">
        <v>0.40660000000000002</v>
      </c>
      <c r="C231" t="s">
        <v>1206</v>
      </c>
    </row>
    <row r="232" spans="1:3" x14ac:dyDescent="0.3">
      <c r="A232" t="s">
        <v>263</v>
      </c>
      <c r="B232">
        <v>0.51060000000000005</v>
      </c>
      <c r="C232" t="s">
        <v>1207</v>
      </c>
    </row>
    <row r="233" spans="1:3" x14ac:dyDescent="0.3">
      <c r="A233" t="s">
        <v>70</v>
      </c>
      <c r="B233">
        <v>0.18340000000000001</v>
      </c>
      <c r="C233" t="s">
        <v>1208</v>
      </c>
    </row>
    <row r="234" spans="1:3" x14ac:dyDescent="0.3">
      <c r="A234" t="s">
        <v>1209</v>
      </c>
      <c r="B234">
        <v>0.40450000000000003</v>
      </c>
      <c r="C234" t="s">
        <v>1210</v>
      </c>
    </row>
    <row r="235" spans="1:3" x14ac:dyDescent="0.3">
      <c r="A235" t="s">
        <v>1211</v>
      </c>
      <c r="B235">
        <v>0.26600000000000001</v>
      </c>
      <c r="C235" t="s">
        <v>1212</v>
      </c>
    </row>
    <row r="236" spans="1:3" x14ac:dyDescent="0.3">
      <c r="A236" t="s">
        <v>1213</v>
      </c>
      <c r="B236">
        <v>0.59409999999999996</v>
      </c>
      <c r="C236" t="s">
        <v>1214</v>
      </c>
    </row>
    <row r="237" spans="1:3" x14ac:dyDescent="0.3">
      <c r="A237" t="s">
        <v>1215</v>
      </c>
      <c r="B237">
        <v>0.15629999999999999</v>
      </c>
      <c r="C237" t="s">
        <v>1216</v>
      </c>
    </row>
    <row r="238" spans="1:3" x14ac:dyDescent="0.3">
      <c r="A238" t="s">
        <v>73</v>
      </c>
      <c r="B238">
        <v>0.1948</v>
      </c>
      <c r="C238" t="s">
        <v>1217</v>
      </c>
    </row>
    <row r="239" spans="1:3" x14ac:dyDescent="0.3">
      <c r="A239" t="s">
        <v>1218</v>
      </c>
      <c r="B239">
        <v>0.21970000000000001</v>
      </c>
      <c r="C239" t="s">
        <v>1219</v>
      </c>
    </row>
    <row r="240" spans="1:3" x14ac:dyDescent="0.3">
      <c r="A240" t="s">
        <v>1220</v>
      </c>
      <c r="B240">
        <v>0.52339999999999998</v>
      </c>
      <c r="C240" t="s">
        <v>1221</v>
      </c>
    </row>
    <row r="241" spans="1:3" x14ac:dyDescent="0.3">
      <c r="A241" t="s">
        <v>1222</v>
      </c>
      <c r="B241">
        <v>0.69079999999999997</v>
      </c>
      <c r="C241" t="s">
        <v>1223</v>
      </c>
    </row>
    <row r="242" spans="1:3" x14ac:dyDescent="0.3">
      <c r="A242" t="s">
        <v>1224</v>
      </c>
      <c r="B242">
        <v>0.26679999999999998</v>
      </c>
      <c r="C242" t="s">
        <v>1225</v>
      </c>
    </row>
    <row r="243" spans="1:3" x14ac:dyDescent="0.3">
      <c r="A243" t="s">
        <v>1226</v>
      </c>
      <c r="B243">
        <v>0.6694</v>
      </c>
      <c r="C243" t="s">
        <v>1227</v>
      </c>
    </row>
    <row r="244" spans="1:3" x14ac:dyDescent="0.3">
      <c r="A244" t="s">
        <v>1228</v>
      </c>
      <c r="B244">
        <v>0.35859999999999997</v>
      </c>
      <c r="C244" t="s">
        <v>1229</v>
      </c>
    </row>
    <row r="245" spans="1:3" x14ac:dyDescent="0.3">
      <c r="A245" t="s">
        <v>1230</v>
      </c>
      <c r="B245">
        <v>0.20419999999999999</v>
      </c>
      <c r="C245" t="s">
        <v>1231</v>
      </c>
    </row>
    <row r="246" spans="1:3" x14ac:dyDescent="0.3">
      <c r="A246" t="s">
        <v>1232</v>
      </c>
      <c r="B246">
        <v>0.13800000000000001</v>
      </c>
      <c r="C246" t="s">
        <v>1233</v>
      </c>
    </row>
    <row r="247" spans="1:3" x14ac:dyDescent="0.3">
      <c r="A247" t="s">
        <v>1234</v>
      </c>
      <c r="B247">
        <v>0.1961</v>
      </c>
      <c r="C247" t="s">
        <v>1235</v>
      </c>
    </row>
    <row r="248" spans="1:3" x14ac:dyDescent="0.3">
      <c r="A248" t="s">
        <v>1236</v>
      </c>
      <c r="B248">
        <v>0.80149999999999999</v>
      </c>
      <c r="C248" t="s">
        <v>1237</v>
      </c>
    </row>
    <row r="249" spans="1:3" x14ac:dyDescent="0.3">
      <c r="A249" t="s">
        <v>359</v>
      </c>
      <c r="B249">
        <v>0.61409999999999998</v>
      </c>
      <c r="C249" t="s">
        <v>1238</v>
      </c>
    </row>
    <row r="250" spans="1:3" x14ac:dyDescent="0.3">
      <c r="A250" t="s">
        <v>1239</v>
      </c>
      <c r="B250">
        <v>0.66490000000000005</v>
      </c>
      <c r="C250" t="s">
        <v>1240</v>
      </c>
    </row>
    <row r="251" spans="1:3" x14ac:dyDescent="0.3">
      <c r="A251" t="s">
        <v>364</v>
      </c>
      <c r="B251">
        <v>0.44319999999999998</v>
      </c>
      <c r="C251" t="s">
        <v>1241</v>
      </c>
    </row>
    <row r="252" spans="1:3" x14ac:dyDescent="0.3">
      <c r="A252" t="s">
        <v>1242</v>
      </c>
      <c r="B252">
        <v>0.78700000000000003</v>
      </c>
      <c r="C252" t="s">
        <v>1243</v>
      </c>
    </row>
    <row r="253" spans="1:3" x14ac:dyDescent="0.3">
      <c r="A253" t="s">
        <v>1244</v>
      </c>
      <c r="B253">
        <v>0.25990000000000002</v>
      </c>
      <c r="C253" t="s">
        <v>1245</v>
      </c>
    </row>
    <row r="254" spans="1:3" x14ac:dyDescent="0.3">
      <c r="A254" t="s">
        <v>1246</v>
      </c>
      <c r="B254">
        <v>0.1993</v>
      </c>
      <c r="C254" t="s">
        <v>1247</v>
      </c>
    </row>
    <row r="255" spans="1:3" x14ac:dyDescent="0.3">
      <c r="A255" t="s">
        <v>1248</v>
      </c>
      <c r="B255">
        <v>0.36080000000000001</v>
      </c>
      <c r="C255" t="s">
        <v>1249</v>
      </c>
    </row>
    <row r="256" spans="1:3" x14ac:dyDescent="0.3">
      <c r="A256" t="s">
        <v>1250</v>
      </c>
      <c r="B256">
        <v>8.9399999999999993E-2</v>
      </c>
      <c r="C256" t="s">
        <v>1251</v>
      </c>
    </row>
    <row r="257" spans="1:3" x14ac:dyDescent="0.3">
      <c r="A257" t="s">
        <v>526</v>
      </c>
      <c r="B257">
        <v>0.28499999999999998</v>
      </c>
      <c r="C257" t="s">
        <v>1252</v>
      </c>
    </row>
    <row r="258" spans="1:3" x14ac:dyDescent="0.3">
      <c r="A258" t="s">
        <v>1253</v>
      </c>
      <c r="B258">
        <v>0.67490000000000006</v>
      </c>
      <c r="C258" t="s">
        <v>1254</v>
      </c>
    </row>
    <row r="259" spans="1:3" x14ac:dyDescent="0.3">
      <c r="A259" t="s">
        <v>1255</v>
      </c>
      <c r="B259">
        <v>0.36870000000000003</v>
      </c>
      <c r="C259" t="s">
        <v>1256</v>
      </c>
    </row>
    <row r="260" spans="1:3" x14ac:dyDescent="0.3">
      <c r="A260" t="s">
        <v>1257</v>
      </c>
      <c r="B260">
        <v>0.60799999999999998</v>
      </c>
      <c r="C260" t="s">
        <v>1258</v>
      </c>
    </row>
    <row r="261" spans="1:3" x14ac:dyDescent="0.3">
      <c r="A261" t="s">
        <v>1259</v>
      </c>
      <c r="B261">
        <v>2.8000000000000001E-2</v>
      </c>
      <c r="C261" t="s">
        <v>1260</v>
      </c>
    </row>
    <row r="262" spans="1:3" x14ac:dyDescent="0.3">
      <c r="A262" t="s">
        <v>1261</v>
      </c>
      <c r="B262">
        <v>0.73729999999999996</v>
      </c>
      <c r="C262" t="s">
        <v>1262</v>
      </c>
    </row>
    <row r="263" spans="1:3" x14ac:dyDescent="0.3">
      <c r="A263" t="s">
        <v>349</v>
      </c>
      <c r="B263">
        <v>0.60809999999999997</v>
      </c>
      <c r="C263" t="s">
        <v>1263</v>
      </c>
    </row>
    <row r="264" spans="1:3" x14ac:dyDescent="0.3">
      <c r="A264" t="s">
        <v>1264</v>
      </c>
      <c r="B264">
        <v>0.49630000000000002</v>
      </c>
      <c r="C264" t="s">
        <v>1265</v>
      </c>
    </row>
    <row r="265" spans="1:3" x14ac:dyDescent="0.3">
      <c r="A265" t="s">
        <v>491</v>
      </c>
      <c r="B265">
        <v>0.45069999999999999</v>
      </c>
      <c r="C265" t="s">
        <v>1266</v>
      </c>
    </row>
    <row r="266" spans="1:3" x14ac:dyDescent="0.3">
      <c r="A266" t="s">
        <v>1267</v>
      </c>
      <c r="B266">
        <v>0.62939999999999996</v>
      </c>
      <c r="C266" t="s">
        <v>1268</v>
      </c>
    </row>
    <row r="267" spans="1:3" x14ac:dyDescent="0.3">
      <c r="A267" t="s">
        <v>1269</v>
      </c>
      <c r="B267">
        <v>0.31769999999999998</v>
      </c>
      <c r="C267" t="s">
        <v>1270</v>
      </c>
    </row>
    <row r="268" spans="1:3" x14ac:dyDescent="0.3">
      <c r="A268" t="s">
        <v>1271</v>
      </c>
      <c r="B268">
        <v>0.2757</v>
      </c>
      <c r="C268" t="s">
        <v>1272</v>
      </c>
    </row>
    <row r="269" spans="1:3" x14ac:dyDescent="0.3">
      <c r="A269" t="s">
        <v>400</v>
      </c>
      <c r="B269">
        <v>0.77180000000000004</v>
      </c>
      <c r="C269" t="s">
        <v>1273</v>
      </c>
    </row>
    <row r="270" spans="1:3" x14ac:dyDescent="0.3">
      <c r="A270" t="s">
        <v>1274</v>
      </c>
      <c r="B270">
        <v>0.49709999999999999</v>
      </c>
      <c r="C270" t="s">
        <v>1275</v>
      </c>
    </row>
    <row r="271" spans="1:3" x14ac:dyDescent="0.3">
      <c r="A271" t="s">
        <v>1276</v>
      </c>
      <c r="B271">
        <v>0.61360000000000003</v>
      </c>
      <c r="C271" t="s">
        <v>1277</v>
      </c>
    </row>
    <row r="272" spans="1:3" x14ac:dyDescent="0.3">
      <c r="A272" t="s">
        <v>1278</v>
      </c>
      <c r="B272">
        <v>0.1772</v>
      </c>
      <c r="C272" t="s">
        <v>1279</v>
      </c>
    </row>
    <row r="273" spans="1:3" x14ac:dyDescent="0.3">
      <c r="A273" t="s">
        <v>1280</v>
      </c>
      <c r="B273">
        <v>0.20419999999999999</v>
      </c>
      <c r="C273" t="s">
        <v>1281</v>
      </c>
    </row>
    <row r="274" spans="1:3" x14ac:dyDescent="0.3">
      <c r="A274" t="s">
        <v>1282</v>
      </c>
      <c r="B274">
        <v>0.63849999999999996</v>
      </c>
      <c r="C274" t="s">
        <v>1283</v>
      </c>
    </row>
    <row r="275" spans="1:3" x14ac:dyDescent="0.3">
      <c r="A275" t="s">
        <v>1284</v>
      </c>
      <c r="B275">
        <v>0.19700000000000001</v>
      </c>
      <c r="C275" t="s">
        <v>1285</v>
      </c>
    </row>
    <row r="276" spans="1:3" x14ac:dyDescent="0.3">
      <c r="A276" t="s">
        <v>1286</v>
      </c>
      <c r="B276">
        <v>0.75639999999999996</v>
      </c>
      <c r="C276" t="s">
        <v>1287</v>
      </c>
    </row>
    <row r="277" spans="1:3" x14ac:dyDescent="0.3">
      <c r="A277" t="s">
        <v>1288</v>
      </c>
      <c r="B277">
        <v>0.59219999999999995</v>
      </c>
      <c r="C277" t="s">
        <v>1289</v>
      </c>
    </row>
    <row r="278" spans="1:3" x14ac:dyDescent="0.3">
      <c r="A278" t="s">
        <v>1290</v>
      </c>
      <c r="B278">
        <v>0.1905</v>
      </c>
      <c r="C278" t="s">
        <v>1291</v>
      </c>
    </row>
    <row r="279" spans="1:3" x14ac:dyDescent="0.3">
      <c r="A279" t="s">
        <v>1292</v>
      </c>
      <c r="B279">
        <v>0.46539999999999998</v>
      </c>
      <c r="C279" t="s">
        <v>1293</v>
      </c>
    </row>
    <row r="280" spans="1:3" x14ac:dyDescent="0.3">
      <c r="A280" t="s">
        <v>648</v>
      </c>
      <c r="B280">
        <v>0.53520000000000001</v>
      </c>
      <c r="C280" t="s">
        <v>1294</v>
      </c>
    </row>
    <row r="281" spans="1:3" x14ac:dyDescent="0.3">
      <c r="A281" t="s">
        <v>420</v>
      </c>
      <c r="B281">
        <v>0.6411</v>
      </c>
      <c r="C281" t="s">
        <v>1295</v>
      </c>
    </row>
    <row r="282" spans="1:3" x14ac:dyDescent="0.3">
      <c r="A282" t="s">
        <v>1296</v>
      </c>
      <c r="B282">
        <v>0.30980000000000002</v>
      </c>
      <c r="C282" t="s">
        <v>1297</v>
      </c>
    </row>
    <row r="283" spans="1:3" x14ac:dyDescent="0.3">
      <c r="A283" t="s">
        <v>1298</v>
      </c>
      <c r="B283">
        <v>0.2424</v>
      </c>
      <c r="C283" t="s">
        <v>1299</v>
      </c>
    </row>
    <row r="284" spans="1:3" x14ac:dyDescent="0.3">
      <c r="A284" t="s">
        <v>1300</v>
      </c>
      <c r="B284">
        <v>0.32079999999999997</v>
      </c>
      <c r="C284" t="s">
        <v>1301</v>
      </c>
    </row>
    <row r="285" spans="1:3" x14ac:dyDescent="0.3">
      <c r="A285" t="s">
        <v>1302</v>
      </c>
      <c r="B285">
        <v>0.33889999999999998</v>
      </c>
      <c r="C285" t="s">
        <v>1303</v>
      </c>
    </row>
    <row r="286" spans="1:3" x14ac:dyDescent="0.3">
      <c r="A286" t="s">
        <v>1304</v>
      </c>
      <c r="B286">
        <v>0.37659999999999999</v>
      </c>
      <c r="C286" t="s">
        <v>1305</v>
      </c>
    </row>
    <row r="287" spans="1:3" x14ac:dyDescent="0.3">
      <c r="A287" t="s">
        <v>1306</v>
      </c>
      <c r="B287">
        <v>0.1658</v>
      </c>
      <c r="C287" t="s">
        <v>1307</v>
      </c>
    </row>
    <row r="288" spans="1:3" x14ac:dyDescent="0.3">
      <c r="A288" t="s">
        <v>1308</v>
      </c>
      <c r="B288">
        <v>0.78759999999999997</v>
      </c>
      <c r="C288" t="s">
        <v>1309</v>
      </c>
    </row>
    <row r="289" spans="1:3" x14ac:dyDescent="0.3">
      <c r="A289" t="s">
        <v>1310</v>
      </c>
      <c r="B289">
        <v>0.61819999999999997</v>
      </c>
      <c r="C289" t="s">
        <v>1311</v>
      </c>
    </row>
    <row r="290" spans="1:3" x14ac:dyDescent="0.3">
      <c r="A290" t="s">
        <v>1312</v>
      </c>
      <c r="B290">
        <v>0.61240000000000006</v>
      </c>
      <c r="C290" t="s">
        <v>1313</v>
      </c>
    </row>
    <row r="291" spans="1:3" x14ac:dyDescent="0.3">
      <c r="A291" t="s">
        <v>1314</v>
      </c>
      <c r="B291">
        <v>0.26029999999999998</v>
      </c>
      <c r="C291" t="s">
        <v>1315</v>
      </c>
    </row>
    <row r="292" spans="1:3" x14ac:dyDescent="0.3">
      <c r="A292" t="s">
        <v>1316</v>
      </c>
      <c r="B292">
        <v>0.32729999999999998</v>
      </c>
      <c r="C292" t="s">
        <v>1317</v>
      </c>
    </row>
    <row r="293" spans="1:3" x14ac:dyDescent="0.3">
      <c r="A293" t="s">
        <v>1318</v>
      </c>
      <c r="B293">
        <v>3.3500000000000002E-2</v>
      </c>
      <c r="C293" t="s">
        <v>1319</v>
      </c>
    </row>
    <row r="294" spans="1:3" x14ac:dyDescent="0.3">
      <c r="A294" t="s">
        <v>1320</v>
      </c>
      <c r="B294">
        <v>0.628</v>
      </c>
      <c r="C294" t="s">
        <v>1321</v>
      </c>
    </row>
    <row r="295" spans="1:3" x14ac:dyDescent="0.3">
      <c r="A295" t="s">
        <v>1322</v>
      </c>
      <c r="B295">
        <v>0.6855</v>
      </c>
      <c r="C295" t="s">
        <v>1323</v>
      </c>
    </row>
    <row r="296" spans="1:3" x14ac:dyDescent="0.3">
      <c r="A296" t="s">
        <v>1324</v>
      </c>
      <c r="B296">
        <v>0.42849999999999999</v>
      </c>
      <c r="C296" t="s">
        <v>1325</v>
      </c>
    </row>
    <row r="297" spans="1:3" x14ac:dyDescent="0.3">
      <c r="A297" t="s">
        <v>1326</v>
      </c>
      <c r="B297">
        <v>0.45950000000000002</v>
      </c>
      <c r="C297" t="s">
        <v>1327</v>
      </c>
    </row>
    <row r="298" spans="1:3" x14ac:dyDescent="0.3">
      <c r="A298" t="s">
        <v>1328</v>
      </c>
      <c r="B298">
        <v>0.60529999999999995</v>
      </c>
      <c r="C298" t="s">
        <v>1329</v>
      </c>
    </row>
    <row r="299" spans="1:3" x14ac:dyDescent="0.3">
      <c r="A299" t="s">
        <v>1330</v>
      </c>
      <c r="B299">
        <v>0.59840000000000004</v>
      </c>
      <c r="C299" t="s">
        <v>1331</v>
      </c>
    </row>
    <row r="300" spans="1:3" x14ac:dyDescent="0.3">
      <c r="A300" t="s">
        <v>1332</v>
      </c>
      <c r="B300">
        <v>3.1899999999999998E-2</v>
      </c>
      <c r="C300" t="s">
        <v>1333</v>
      </c>
    </row>
    <row r="301" spans="1:3" x14ac:dyDescent="0.3">
      <c r="A301" t="s">
        <v>1334</v>
      </c>
      <c r="B301">
        <v>0.73970000000000002</v>
      </c>
      <c r="C301" t="s">
        <v>1335</v>
      </c>
    </row>
    <row r="302" spans="1:3" x14ac:dyDescent="0.3">
      <c r="A302" t="s">
        <v>1336</v>
      </c>
      <c r="B302">
        <v>0.36170000000000002</v>
      </c>
      <c r="C302" t="s">
        <v>1337</v>
      </c>
    </row>
    <row r="303" spans="1:3" x14ac:dyDescent="0.3">
      <c r="A303" t="s">
        <v>1338</v>
      </c>
      <c r="B303">
        <v>0.46350000000000002</v>
      </c>
      <c r="C303" t="s">
        <v>1339</v>
      </c>
    </row>
    <row r="304" spans="1:3" x14ac:dyDescent="0.3">
      <c r="A304" t="s">
        <v>1340</v>
      </c>
      <c r="B304">
        <v>0.60260000000000002</v>
      </c>
      <c r="C304" t="s">
        <v>1341</v>
      </c>
    </row>
    <row r="305" spans="1:3" x14ac:dyDescent="0.3">
      <c r="A305" t="s">
        <v>1342</v>
      </c>
      <c r="B305">
        <v>0.75900000000000001</v>
      </c>
      <c r="C305" t="s">
        <v>1343</v>
      </c>
    </row>
    <row r="306" spans="1:3" x14ac:dyDescent="0.3">
      <c r="A306" t="s">
        <v>1344</v>
      </c>
      <c r="B306">
        <v>0.33079999999999998</v>
      </c>
      <c r="C306" t="s">
        <v>1345</v>
      </c>
    </row>
    <row r="307" spans="1:3" x14ac:dyDescent="0.3">
      <c r="A307" t="s">
        <v>63</v>
      </c>
      <c r="B307">
        <v>3.3500000000000002E-2</v>
      </c>
      <c r="C307" t="s">
        <v>1346</v>
      </c>
    </row>
    <row r="308" spans="1:3" x14ac:dyDescent="0.3">
      <c r="A308" t="s">
        <v>79</v>
      </c>
      <c r="B308">
        <v>0.46510000000000001</v>
      </c>
      <c r="C308" t="s">
        <v>1347</v>
      </c>
    </row>
    <row r="309" spans="1:3" x14ac:dyDescent="0.3">
      <c r="A309" t="s">
        <v>1348</v>
      </c>
      <c r="B309">
        <v>0.33339999999999997</v>
      </c>
      <c r="C309" t="s">
        <v>1349</v>
      </c>
    </row>
    <row r="310" spans="1:3" x14ac:dyDescent="0.3">
      <c r="A310" t="s">
        <v>354</v>
      </c>
      <c r="B310">
        <v>0.3669</v>
      </c>
      <c r="C310" t="s">
        <v>1350</v>
      </c>
    </row>
    <row r="311" spans="1:3" x14ac:dyDescent="0.3">
      <c r="A311" t="s">
        <v>476</v>
      </c>
      <c r="B311">
        <v>0.60909999999999997</v>
      </c>
      <c r="C311" t="s">
        <v>1351</v>
      </c>
    </row>
    <row r="312" spans="1:3" x14ac:dyDescent="0.3">
      <c r="A312" t="s">
        <v>660</v>
      </c>
      <c r="B312">
        <v>0.57120000000000004</v>
      </c>
      <c r="C312" t="s">
        <v>1352</v>
      </c>
    </row>
    <row r="313" spans="1:3" x14ac:dyDescent="0.3">
      <c r="A313" t="s">
        <v>392</v>
      </c>
      <c r="B313">
        <v>0.29899999999999999</v>
      </c>
      <c r="C313" t="s">
        <v>1353</v>
      </c>
    </row>
    <row r="314" spans="1:3" x14ac:dyDescent="0.3">
      <c r="A314" t="s">
        <v>67</v>
      </c>
      <c r="B314">
        <v>0.7732</v>
      </c>
      <c r="C314" t="s">
        <v>1354</v>
      </c>
    </row>
    <row r="315" spans="1:3" x14ac:dyDescent="0.3">
      <c r="A315" t="s">
        <v>271</v>
      </c>
      <c r="B315">
        <v>0.65969999999999995</v>
      </c>
      <c r="C315" t="s">
        <v>1355</v>
      </c>
    </row>
    <row r="316" spans="1:3" x14ac:dyDescent="0.3">
      <c r="A316" t="s">
        <v>1356</v>
      </c>
      <c r="B316">
        <v>0.71109999999999995</v>
      </c>
      <c r="C316" t="s">
        <v>1357</v>
      </c>
    </row>
    <row r="317" spans="1:3" x14ac:dyDescent="0.3">
      <c r="A317" t="s">
        <v>1358</v>
      </c>
      <c r="B317">
        <v>0.22309999999999999</v>
      </c>
      <c r="C317" t="s">
        <v>1359</v>
      </c>
    </row>
    <row r="318" spans="1:3" x14ac:dyDescent="0.3">
      <c r="A318" t="s">
        <v>1360</v>
      </c>
      <c r="B318">
        <v>0.49819999999999998</v>
      </c>
      <c r="C318" t="s">
        <v>1361</v>
      </c>
    </row>
    <row r="319" spans="1:3" x14ac:dyDescent="0.3">
      <c r="A319" t="s">
        <v>1362</v>
      </c>
      <c r="B319">
        <v>0.22109999999999999</v>
      </c>
      <c r="C319" t="s">
        <v>1363</v>
      </c>
    </row>
    <row r="320" spans="1:3" x14ac:dyDescent="0.3">
      <c r="A320" t="s">
        <v>1364</v>
      </c>
      <c r="B320">
        <v>0.65449999999999997</v>
      </c>
      <c r="C320" t="s">
        <v>1365</v>
      </c>
    </row>
    <row r="321" spans="1:3" x14ac:dyDescent="0.3">
      <c r="A321" t="s">
        <v>558</v>
      </c>
      <c r="B321">
        <v>0.39879999999999999</v>
      </c>
      <c r="C321" t="s">
        <v>1366</v>
      </c>
    </row>
    <row r="322" spans="1:3" x14ac:dyDescent="0.3">
      <c r="A322" t="s">
        <v>1367</v>
      </c>
      <c r="B322">
        <v>0.70689999999999997</v>
      </c>
      <c r="C322" t="s">
        <v>1368</v>
      </c>
    </row>
    <row r="323" spans="1:3" x14ac:dyDescent="0.3">
      <c r="A323" t="s">
        <v>1369</v>
      </c>
      <c r="B323">
        <v>0.6905</v>
      </c>
      <c r="C323" t="s">
        <v>1370</v>
      </c>
    </row>
    <row r="324" spans="1:3" x14ac:dyDescent="0.3">
      <c r="A324" t="s">
        <v>1371</v>
      </c>
      <c r="B324">
        <v>0.2009</v>
      </c>
      <c r="C324" t="s">
        <v>1372</v>
      </c>
    </row>
    <row r="325" spans="1:3" x14ac:dyDescent="0.3">
      <c r="A325" t="s">
        <v>1373</v>
      </c>
      <c r="B325">
        <v>0.20300000000000001</v>
      </c>
      <c r="C325" t="s">
        <v>1374</v>
      </c>
    </row>
    <row r="326" spans="1:3" x14ac:dyDescent="0.3">
      <c r="A326" t="s">
        <v>1375</v>
      </c>
      <c r="B326">
        <v>0.80200000000000005</v>
      </c>
      <c r="C326" t="s">
        <v>1376</v>
      </c>
    </row>
    <row r="327" spans="1:3" x14ac:dyDescent="0.3">
      <c r="A327" t="s">
        <v>1377</v>
      </c>
      <c r="B327">
        <v>0.67520000000000002</v>
      </c>
      <c r="C327" t="s">
        <v>1378</v>
      </c>
    </row>
    <row r="328" spans="1:3" x14ac:dyDescent="0.3">
      <c r="A328" t="s">
        <v>1379</v>
      </c>
      <c r="B328">
        <v>0.63539999999999996</v>
      </c>
      <c r="C328" t="s">
        <v>1380</v>
      </c>
    </row>
    <row r="329" spans="1:3" x14ac:dyDescent="0.3">
      <c r="A329" t="s">
        <v>68</v>
      </c>
      <c r="B329">
        <v>0.60729999999999995</v>
      </c>
      <c r="C329" t="s">
        <v>1381</v>
      </c>
    </row>
    <row r="330" spans="1:3" x14ac:dyDescent="0.3">
      <c r="A330" t="s">
        <v>1382</v>
      </c>
      <c r="B330">
        <v>0.11</v>
      </c>
      <c r="C330" t="s">
        <v>1383</v>
      </c>
    </row>
    <row r="331" spans="1:3" x14ac:dyDescent="0.3">
      <c r="A331" t="s">
        <v>61</v>
      </c>
      <c r="B331">
        <v>0.25640000000000002</v>
      </c>
      <c r="C331" t="s">
        <v>1384</v>
      </c>
    </row>
    <row r="332" spans="1:3" x14ac:dyDescent="0.3">
      <c r="A332" t="s">
        <v>1385</v>
      </c>
      <c r="B332">
        <v>0.57340000000000002</v>
      </c>
      <c r="C332" t="s">
        <v>1386</v>
      </c>
    </row>
    <row r="333" spans="1:3" x14ac:dyDescent="0.3">
      <c r="A333" t="s">
        <v>1387</v>
      </c>
      <c r="B333">
        <v>0.70679999999999998</v>
      </c>
      <c r="C333" t="s">
        <v>1388</v>
      </c>
    </row>
    <row r="334" spans="1:3" x14ac:dyDescent="0.3">
      <c r="A334" t="s">
        <v>1389</v>
      </c>
      <c r="B334">
        <v>0.2145</v>
      </c>
      <c r="C334" t="s">
        <v>1390</v>
      </c>
    </row>
    <row r="335" spans="1:3" x14ac:dyDescent="0.3">
      <c r="A335" t="s">
        <v>1391</v>
      </c>
      <c r="B335">
        <v>0.61829999999999996</v>
      </c>
      <c r="C335" t="s">
        <v>1392</v>
      </c>
    </row>
    <row r="336" spans="1:3" x14ac:dyDescent="0.3">
      <c r="A336" t="s">
        <v>1393</v>
      </c>
      <c r="B336">
        <v>0.61280000000000001</v>
      </c>
      <c r="C336" t="s">
        <v>1394</v>
      </c>
    </row>
    <row r="337" spans="1:3" x14ac:dyDescent="0.3">
      <c r="A337" t="s">
        <v>1395</v>
      </c>
      <c r="B337">
        <v>0.44040000000000001</v>
      </c>
      <c r="C337" t="s">
        <v>1396</v>
      </c>
    </row>
    <row r="338" spans="1:3" x14ac:dyDescent="0.3">
      <c r="A338" t="s">
        <v>1397</v>
      </c>
      <c r="B338">
        <v>0.69310000000000005</v>
      </c>
      <c r="C338" t="s">
        <v>1398</v>
      </c>
    </row>
    <row r="339" spans="1:3" x14ac:dyDescent="0.3">
      <c r="A339" t="s">
        <v>1399</v>
      </c>
      <c r="B339">
        <v>0.51270000000000004</v>
      </c>
      <c r="C339" t="s">
        <v>1400</v>
      </c>
    </row>
    <row r="340" spans="1:3" x14ac:dyDescent="0.3">
      <c r="A340" t="s">
        <v>1401</v>
      </c>
      <c r="B340">
        <v>0.33600000000000002</v>
      </c>
      <c r="C340" t="s">
        <v>1402</v>
      </c>
    </row>
    <row r="341" spans="1:3" x14ac:dyDescent="0.3">
      <c r="A341" t="s">
        <v>259</v>
      </c>
      <c r="B341">
        <v>0.60050000000000003</v>
      </c>
      <c r="C341" t="s">
        <v>1403</v>
      </c>
    </row>
    <row r="342" spans="1:3" x14ac:dyDescent="0.3">
      <c r="A342" t="s">
        <v>1404</v>
      </c>
      <c r="B342">
        <v>0.75690000000000002</v>
      </c>
      <c r="C342" t="s">
        <v>1405</v>
      </c>
    </row>
    <row r="343" spans="1:3" x14ac:dyDescent="0.3">
      <c r="A343" t="s">
        <v>535</v>
      </c>
      <c r="B343">
        <v>0.77829999999999999</v>
      </c>
      <c r="C343" t="s">
        <v>1406</v>
      </c>
    </row>
    <row r="344" spans="1:3" x14ac:dyDescent="0.3">
      <c r="A344" t="s">
        <v>1407</v>
      </c>
      <c r="B344">
        <v>0.29799999999999999</v>
      </c>
      <c r="C344" t="s">
        <v>1408</v>
      </c>
    </row>
    <row r="345" spans="1:3" x14ac:dyDescent="0.3">
      <c r="A345" t="s">
        <v>1409</v>
      </c>
      <c r="B345">
        <v>0.64</v>
      </c>
      <c r="C345" t="s">
        <v>1410</v>
      </c>
    </row>
    <row r="346" spans="1:3" x14ac:dyDescent="0.3">
      <c r="A346" t="s">
        <v>1411</v>
      </c>
      <c r="B346">
        <v>3.3300000000000003E-2</v>
      </c>
      <c r="C346" t="s">
        <v>1412</v>
      </c>
    </row>
  </sheetData>
  <autoFilter ref="A2:A346" xr:uid="{B2E2BE97-57DF-4783-A476-BEE51D97C107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32F8C-F461-444A-A01A-383975DDDF62}">
  <dimension ref="A1:AF421"/>
  <sheetViews>
    <sheetView workbookViewId="0">
      <selection activeCell="B6" sqref="B6"/>
    </sheetView>
  </sheetViews>
  <sheetFormatPr baseColWidth="10" defaultRowHeight="14.4" x14ac:dyDescent="0.3"/>
  <cols>
    <col min="2" max="2" width="21.6640625" customWidth="1"/>
    <col min="3" max="3" width="16.21875" customWidth="1"/>
    <col min="4" max="4" width="24.33203125" customWidth="1"/>
    <col min="5" max="5" width="24.6640625" customWidth="1"/>
    <col min="6" max="6" width="26.44140625" customWidth="1"/>
    <col min="7" max="7" width="25.44140625" customWidth="1"/>
    <col min="8" max="9" width="20.5546875" customWidth="1"/>
    <col min="10" max="10" width="27.77734375" customWidth="1"/>
    <col min="11" max="11" width="35.21875" customWidth="1"/>
    <col min="12" max="12" width="22.33203125" customWidth="1"/>
    <col min="13" max="13" width="19.44140625" customWidth="1"/>
    <col min="14" max="14" width="17.109375" customWidth="1"/>
    <col min="15" max="15" width="19.21875" customWidth="1"/>
    <col min="16" max="16" width="17.77734375" customWidth="1"/>
    <col min="17" max="17" width="13.21875" customWidth="1"/>
    <col min="18" max="18" width="17.5546875" customWidth="1"/>
    <col min="19" max="19" width="26.33203125" customWidth="1"/>
    <col min="20" max="20" width="23.5546875" customWidth="1"/>
    <col min="21" max="21" width="18.6640625" customWidth="1"/>
    <col min="22" max="22" width="17.33203125" customWidth="1"/>
    <col min="24" max="24" width="16.109375" customWidth="1"/>
    <col min="25" max="25" width="18.88671875" customWidth="1"/>
    <col min="26" max="26" width="23.88671875" customWidth="1"/>
    <col min="27" max="27" width="22.44140625" customWidth="1"/>
    <col min="28" max="28" width="24.33203125" customWidth="1"/>
    <col min="29" max="29" width="20.6640625" customWidth="1"/>
    <col min="30" max="30" width="27.6640625" customWidth="1"/>
    <col min="31" max="31" width="18.33203125" customWidth="1"/>
    <col min="32" max="32" width="21.5546875" customWidth="1"/>
  </cols>
  <sheetData>
    <row r="1" spans="1:32" ht="31.2" customHeight="1" x14ac:dyDescent="0.3">
      <c r="A1" s="41" t="s">
        <v>1413</v>
      </c>
      <c r="B1" s="62" t="s">
        <v>2508</v>
      </c>
      <c r="C1" s="41" t="s">
        <v>1415</v>
      </c>
      <c r="D1" s="41" t="s">
        <v>2509</v>
      </c>
      <c r="E1" s="41" t="s">
        <v>2512</v>
      </c>
      <c r="F1" s="41" t="s">
        <v>2510</v>
      </c>
      <c r="G1" s="62" t="s">
        <v>2511</v>
      </c>
      <c r="H1" s="41" t="s">
        <v>2506</v>
      </c>
      <c r="I1" s="41" t="s">
        <v>2507</v>
      </c>
      <c r="J1" s="41" t="s">
        <v>2513</v>
      </c>
      <c r="K1" s="63" t="s">
        <v>2514</v>
      </c>
      <c r="L1" s="41" t="s">
        <v>2515</v>
      </c>
      <c r="M1" s="41" t="s">
        <v>2516</v>
      </c>
      <c r="N1" s="41" t="s">
        <v>2517</v>
      </c>
      <c r="O1" s="41" t="s">
        <v>2518</v>
      </c>
      <c r="P1" s="41" t="s">
        <v>2519</v>
      </c>
      <c r="Q1" s="41" t="s">
        <v>2520</v>
      </c>
      <c r="R1" s="41" t="s">
        <v>2521</v>
      </c>
      <c r="S1" s="41" t="s">
        <v>2299</v>
      </c>
      <c r="T1" s="41" t="s">
        <v>2522</v>
      </c>
      <c r="U1" s="41" t="s">
        <v>2523</v>
      </c>
      <c r="V1" s="41" t="s">
        <v>2524</v>
      </c>
      <c r="W1" s="41" t="s">
        <v>2525</v>
      </c>
      <c r="X1" s="41" t="s">
        <v>2526</v>
      </c>
      <c r="Y1" s="41" t="s">
        <v>2527</v>
      </c>
      <c r="Z1" s="41" t="s">
        <v>2528</v>
      </c>
      <c r="AA1" s="41" t="s">
        <v>2529</v>
      </c>
      <c r="AB1" s="41" t="s">
        <v>2530</v>
      </c>
      <c r="AC1" s="41" t="s">
        <v>2531</v>
      </c>
      <c r="AD1" s="41" t="s">
        <v>2532</v>
      </c>
      <c r="AE1" s="41" t="s">
        <v>2534</v>
      </c>
      <c r="AF1" s="41" t="s">
        <v>2533</v>
      </c>
    </row>
    <row r="2" spans="1:32" ht="31.8" customHeight="1" x14ac:dyDescent="0.3">
      <c r="A2" s="45" t="s">
        <v>784</v>
      </c>
      <c r="B2" s="46">
        <v>0.1908</v>
      </c>
      <c r="C2" s="45" t="s">
        <v>785</v>
      </c>
      <c r="D2" s="45" t="s">
        <v>1461</v>
      </c>
      <c r="E2" s="45" t="s">
        <v>1462</v>
      </c>
      <c r="F2" t="s">
        <v>1635</v>
      </c>
      <c r="G2" s="48">
        <v>2.63E-2</v>
      </c>
      <c r="H2" s="50" t="s">
        <v>1981</v>
      </c>
      <c r="I2" s="50" t="s">
        <v>1982</v>
      </c>
      <c r="J2" s="51">
        <v>4.1099999999999998E-2</v>
      </c>
      <c r="K2" s="53" t="s">
        <v>2065</v>
      </c>
      <c r="L2" s="53" t="s">
        <v>2066</v>
      </c>
      <c r="M2" s="54" t="s">
        <v>2139</v>
      </c>
      <c r="N2" s="54" t="s">
        <v>2140</v>
      </c>
      <c r="O2" s="55"/>
      <c r="P2" s="55"/>
      <c r="Q2" s="56" t="s">
        <v>2279</v>
      </c>
      <c r="R2" s="56" t="s">
        <v>2280</v>
      </c>
      <c r="S2" s="64"/>
      <c r="T2" s="64"/>
      <c r="U2" s="57"/>
      <c r="V2" s="57"/>
      <c r="W2" s="58"/>
      <c r="X2" s="58"/>
      <c r="Y2" s="59" t="s">
        <v>2330</v>
      </c>
      <c r="Z2" s="59" t="s">
        <v>2331</v>
      </c>
      <c r="AA2" s="47" t="s">
        <v>2356</v>
      </c>
      <c r="AB2" s="47" t="s">
        <v>2357</v>
      </c>
      <c r="AC2" s="60" t="s">
        <v>2417</v>
      </c>
      <c r="AD2" s="60" t="s">
        <v>2418</v>
      </c>
      <c r="AE2" s="61" t="s">
        <v>2466</v>
      </c>
      <c r="AF2" s="61" t="s">
        <v>2467</v>
      </c>
    </row>
    <row r="3" spans="1:32" x14ac:dyDescent="0.3">
      <c r="A3" s="45" t="s">
        <v>786</v>
      </c>
      <c r="B3" s="45"/>
      <c r="C3" s="45" t="s">
        <v>787</v>
      </c>
      <c r="D3" s="45"/>
      <c r="E3" s="45"/>
      <c r="F3" t="s">
        <v>1636</v>
      </c>
      <c r="G3" s="47"/>
      <c r="H3" s="50"/>
      <c r="I3" s="50"/>
      <c r="J3" s="50"/>
      <c r="K3" s="53"/>
      <c r="L3" s="53"/>
      <c r="M3" s="54"/>
      <c r="N3" s="54"/>
      <c r="O3" s="55"/>
      <c r="P3" s="55"/>
      <c r="Q3" s="56"/>
      <c r="R3" s="56"/>
      <c r="S3" s="64"/>
      <c r="T3" s="64"/>
      <c r="U3" s="57"/>
      <c r="V3" s="57"/>
      <c r="W3" s="58"/>
      <c r="X3" s="58"/>
      <c r="Y3" s="59"/>
      <c r="Z3" s="59"/>
      <c r="AA3" s="47"/>
      <c r="AB3" s="47"/>
      <c r="AC3" s="60"/>
      <c r="AD3" s="60"/>
      <c r="AE3" s="61"/>
      <c r="AF3" s="61"/>
    </row>
    <row r="4" spans="1:32" x14ac:dyDescent="0.3">
      <c r="A4" s="45" t="s">
        <v>788</v>
      </c>
      <c r="B4" s="45"/>
      <c r="C4" s="45" t="s">
        <v>789</v>
      </c>
      <c r="D4" s="45"/>
      <c r="E4" s="45"/>
      <c r="F4" t="s">
        <v>1637</v>
      </c>
      <c r="G4" s="47"/>
      <c r="H4" s="50"/>
      <c r="I4" s="50"/>
      <c r="J4" s="50"/>
      <c r="K4" s="53"/>
      <c r="L4" s="53"/>
      <c r="M4" s="54"/>
      <c r="N4" s="54"/>
      <c r="O4" s="55"/>
      <c r="P4" s="55"/>
      <c r="Q4" s="56"/>
      <c r="R4" s="56"/>
      <c r="S4" s="64"/>
      <c r="T4" s="64"/>
      <c r="U4" s="57"/>
      <c r="V4" s="57"/>
      <c r="W4" s="58"/>
      <c r="X4" s="58"/>
      <c r="Y4" s="59"/>
      <c r="Z4" s="59"/>
      <c r="AA4" s="47"/>
      <c r="AB4" s="47"/>
      <c r="AC4" s="60"/>
      <c r="AD4" s="60"/>
      <c r="AE4" s="61"/>
      <c r="AF4" s="61"/>
    </row>
    <row r="5" spans="1:32" ht="28.8" x14ac:dyDescent="0.3">
      <c r="A5" s="45" t="s">
        <v>790</v>
      </c>
      <c r="B5" s="45"/>
      <c r="C5" s="45" t="s">
        <v>791</v>
      </c>
      <c r="D5" s="45"/>
      <c r="E5" s="45"/>
      <c r="F5" t="s">
        <v>1638</v>
      </c>
      <c r="G5" s="47"/>
      <c r="H5" s="50"/>
      <c r="I5" s="50"/>
      <c r="J5" s="50"/>
      <c r="K5" s="53"/>
      <c r="L5" s="53"/>
      <c r="M5" s="54"/>
      <c r="N5" s="54"/>
      <c r="O5" s="55"/>
      <c r="P5" s="55"/>
      <c r="Q5" s="56"/>
      <c r="R5" s="56"/>
      <c r="S5" s="64"/>
      <c r="T5" s="64"/>
      <c r="U5" s="57"/>
      <c r="V5" s="57"/>
      <c r="W5" s="58"/>
      <c r="X5" s="58"/>
      <c r="Y5" s="59"/>
      <c r="Z5" s="59"/>
      <c r="AA5" s="47"/>
      <c r="AB5" s="47"/>
      <c r="AC5" s="60"/>
      <c r="AD5" s="60"/>
      <c r="AE5" s="61"/>
      <c r="AF5" s="61"/>
    </row>
    <row r="6" spans="1:32" ht="28.8" x14ac:dyDescent="0.3">
      <c r="A6" s="45" t="s">
        <v>792</v>
      </c>
      <c r="B6" s="45"/>
      <c r="C6" s="45" t="s">
        <v>793</v>
      </c>
      <c r="D6" s="45"/>
      <c r="E6" s="45"/>
      <c r="F6" t="s">
        <v>1639</v>
      </c>
      <c r="G6" s="47"/>
      <c r="H6" s="50"/>
      <c r="I6" s="50"/>
      <c r="J6" s="50"/>
      <c r="K6" s="53"/>
      <c r="L6" s="53"/>
      <c r="M6" s="54"/>
      <c r="N6" s="54"/>
      <c r="O6" s="55"/>
      <c r="P6" s="55"/>
      <c r="Q6" s="56"/>
      <c r="R6" s="56"/>
      <c r="S6" s="64"/>
      <c r="T6" s="64"/>
      <c r="U6" s="57"/>
      <c r="V6" s="57"/>
      <c r="W6" s="58"/>
      <c r="X6" s="58"/>
      <c r="Y6" s="59"/>
      <c r="Z6" s="59"/>
      <c r="AA6" s="47"/>
      <c r="AB6" s="47"/>
      <c r="AC6" s="60"/>
      <c r="AD6" s="60"/>
      <c r="AE6" s="61"/>
      <c r="AF6" s="61"/>
    </row>
    <row r="7" spans="1:32" ht="72" x14ac:dyDescent="0.3">
      <c r="A7" s="45" t="s">
        <v>794</v>
      </c>
      <c r="B7" s="45"/>
      <c r="C7" s="45" t="s">
        <v>795</v>
      </c>
      <c r="D7" s="45"/>
      <c r="E7" s="45" t="s">
        <v>1463</v>
      </c>
      <c r="F7" t="s">
        <v>1640</v>
      </c>
      <c r="G7" s="48">
        <v>8.2000000000000003E-2</v>
      </c>
      <c r="H7" s="50" t="s">
        <v>1983</v>
      </c>
      <c r="I7" s="50" t="s">
        <v>1984</v>
      </c>
      <c r="J7" s="50"/>
      <c r="K7" s="53" t="s">
        <v>2067</v>
      </c>
      <c r="L7" s="53" t="s">
        <v>2068</v>
      </c>
      <c r="M7" s="54" t="s">
        <v>2141</v>
      </c>
      <c r="N7" s="54" t="s">
        <v>2142</v>
      </c>
      <c r="O7" s="55"/>
      <c r="P7" s="55"/>
      <c r="Q7" s="56" t="s">
        <v>2279</v>
      </c>
      <c r="R7" s="56" t="s">
        <v>2281</v>
      </c>
      <c r="S7" s="64"/>
      <c r="T7" s="64"/>
      <c r="U7" s="57" t="s">
        <v>2301</v>
      </c>
      <c r="V7" s="57" t="s">
        <v>2302</v>
      </c>
      <c r="W7" s="58" t="s">
        <v>2316</v>
      </c>
      <c r="X7" s="58" t="s">
        <v>2317</v>
      </c>
      <c r="Y7" s="59" t="s">
        <v>2332</v>
      </c>
      <c r="Z7" s="59" t="s">
        <v>2333</v>
      </c>
      <c r="AA7" s="47" t="s">
        <v>2358</v>
      </c>
      <c r="AB7" s="47" t="s">
        <v>2359</v>
      </c>
      <c r="AC7" s="60" t="s">
        <v>2419</v>
      </c>
      <c r="AD7" s="60" t="s">
        <v>2420</v>
      </c>
      <c r="AE7" s="61" t="s">
        <v>2468</v>
      </c>
      <c r="AF7" s="61" t="s">
        <v>2469</v>
      </c>
    </row>
    <row r="8" spans="1:32" x14ac:dyDescent="0.3">
      <c r="A8" s="45" t="s">
        <v>796</v>
      </c>
      <c r="B8" s="45"/>
      <c r="C8" s="45" t="s">
        <v>797</v>
      </c>
      <c r="D8" s="45"/>
      <c r="E8" s="45"/>
      <c r="F8" t="s">
        <v>1641</v>
      </c>
      <c r="G8" s="47"/>
      <c r="H8" s="50"/>
      <c r="I8" s="50"/>
      <c r="J8" s="50"/>
      <c r="K8" s="53"/>
      <c r="L8" s="53"/>
      <c r="M8" s="54"/>
      <c r="N8" s="54"/>
      <c r="O8" s="55"/>
      <c r="P8" s="55"/>
      <c r="Q8" s="56"/>
      <c r="R8" s="56"/>
      <c r="S8" s="64"/>
      <c r="T8" s="64"/>
      <c r="U8" s="57"/>
      <c r="V8" s="57"/>
      <c r="W8" s="58"/>
      <c r="X8" s="58"/>
      <c r="Y8" s="59"/>
      <c r="Z8" s="59"/>
      <c r="AA8" s="47"/>
      <c r="AB8" s="47"/>
      <c r="AC8" s="60"/>
      <c r="AD8" s="60"/>
      <c r="AE8" s="61"/>
      <c r="AF8" s="61"/>
    </row>
    <row r="9" spans="1:32" x14ac:dyDescent="0.3">
      <c r="A9" s="45" t="s">
        <v>798</v>
      </c>
      <c r="B9" s="45"/>
      <c r="C9" s="45" t="s">
        <v>799</v>
      </c>
      <c r="D9" s="45"/>
      <c r="E9" s="45"/>
      <c r="F9" t="s">
        <v>1642</v>
      </c>
      <c r="G9" s="47"/>
      <c r="H9" s="50"/>
      <c r="I9" s="50"/>
      <c r="J9" s="50"/>
      <c r="K9" s="53"/>
      <c r="L9" s="53"/>
      <c r="M9" s="54"/>
      <c r="N9" s="54"/>
      <c r="O9" s="55"/>
      <c r="P9" s="55"/>
      <c r="Q9" s="56"/>
      <c r="R9" s="56"/>
      <c r="S9" s="64"/>
      <c r="T9" s="64"/>
      <c r="U9" s="57"/>
      <c r="V9" s="57"/>
      <c r="W9" s="58"/>
      <c r="X9" s="58"/>
      <c r="Y9" s="59"/>
      <c r="Z9" s="59"/>
      <c r="AA9" s="47"/>
      <c r="AB9" s="47"/>
      <c r="AC9" s="60"/>
      <c r="AD9" s="60"/>
      <c r="AE9" s="61"/>
      <c r="AF9" s="61"/>
    </row>
    <row r="10" spans="1:32" ht="72" x14ac:dyDescent="0.3">
      <c r="A10" s="45" t="s">
        <v>58</v>
      </c>
      <c r="B10" s="46">
        <v>0.24909999999999999</v>
      </c>
      <c r="C10" s="45" t="s">
        <v>800</v>
      </c>
      <c r="D10" s="45" t="s">
        <v>1464</v>
      </c>
      <c r="E10" s="45" t="s">
        <v>1465</v>
      </c>
      <c r="F10" t="s">
        <v>1643</v>
      </c>
      <c r="G10" s="48">
        <v>8.0000000000000004E-4</v>
      </c>
      <c r="H10" s="50" t="s">
        <v>1983</v>
      </c>
      <c r="I10" s="50" t="s">
        <v>1985</v>
      </c>
      <c r="J10" s="52">
        <v>0</v>
      </c>
      <c r="K10" s="53" t="s">
        <v>2069</v>
      </c>
      <c r="L10" s="53" t="s">
        <v>2070</v>
      </c>
      <c r="M10" s="54" t="s">
        <v>2143</v>
      </c>
      <c r="N10" s="54" t="s">
        <v>2144</v>
      </c>
      <c r="O10" s="55" t="s">
        <v>2262</v>
      </c>
      <c r="P10" s="55" t="s">
        <v>2263</v>
      </c>
      <c r="Q10" s="56"/>
      <c r="R10" s="56"/>
      <c r="S10" s="64"/>
      <c r="T10" s="64"/>
      <c r="U10" s="57" t="s">
        <v>2303</v>
      </c>
      <c r="V10" s="57" t="s">
        <v>2302</v>
      </c>
      <c r="W10" s="58" t="s">
        <v>2316</v>
      </c>
      <c r="X10" s="58" t="s">
        <v>2318</v>
      </c>
      <c r="Y10" s="59" t="s">
        <v>2334</v>
      </c>
      <c r="Z10" s="59" t="s">
        <v>2335</v>
      </c>
      <c r="AA10" s="47" t="s">
        <v>2360</v>
      </c>
      <c r="AB10" s="47" t="s">
        <v>2361</v>
      </c>
      <c r="AC10" s="60" t="s">
        <v>2419</v>
      </c>
      <c r="AD10" s="60" t="s">
        <v>2421</v>
      </c>
      <c r="AE10" s="61" t="s">
        <v>2470</v>
      </c>
      <c r="AF10" s="61" t="s">
        <v>2467</v>
      </c>
    </row>
    <row r="11" spans="1:32" x14ac:dyDescent="0.3">
      <c r="A11" s="45" t="s">
        <v>801</v>
      </c>
      <c r="B11" s="45"/>
      <c r="C11" s="45" t="s">
        <v>802</v>
      </c>
      <c r="D11" s="45"/>
      <c r="E11" s="45"/>
      <c r="F11" t="s">
        <v>1644</v>
      </c>
      <c r="G11" s="47"/>
      <c r="H11" s="50"/>
      <c r="I11" s="50"/>
      <c r="J11" s="50"/>
      <c r="K11" s="53"/>
      <c r="L11" s="53"/>
      <c r="M11" s="54"/>
      <c r="N11" s="54"/>
      <c r="O11" s="55"/>
      <c r="P11" s="55"/>
      <c r="Q11" s="56"/>
      <c r="R11" s="56"/>
      <c r="S11" s="64"/>
      <c r="T11" s="64"/>
      <c r="U11" s="57"/>
      <c r="V11" s="57"/>
      <c r="W11" s="58"/>
      <c r="X11" s="58"/>
      <c r="Y11" s="59"/>
      <c r="Z11" s="59"/>
      <c r="AA11" s="47"/>
      <c r="AB11" s="47"/>
      <c r="AC11" s="60"/>
      <c r="AD11" s="60"/>
      <c r="AE11" s="61"/>
      <c r="AF11" s="61"/>
    </row>
    <row r="12" spans="1:32" ht="72" x14ac:dyDescent="0.3">
      <c r="A12" s="45" t="s">
        <v>246</v>
      </c>
      <c r="B12" s="46">
        <v>5.0500000000000003E-2</v>
      </c>
      <c r="C12" s="45" t="s">
        <v>803</v>
      </c>
      <c r="D12" s="45" t="s">
        <v>1466</v>
      </c>
      <c r="E12" s="45" t="s">
        <v>1467</v>
      </c>
      <c r="F12" t="s">
        <v>1645</v>
      </c>
      <c r="G12" s="48">
        <v>0.14399999999999999</v>
      </c>
      <c r="H12" s="50" t="s">
        <v>1986</v>
      </c>
      <c r="I12" s="50" t="s">
        <v>1987</v>
      </c>
      <c r="J12" s="51">
        <v>0.10100000000000001</v>
      </c>
      <c r="K12" s="53" t="s">
        <v>2071</v>
      </c>
      <c r="L12" s="53" t="s">
        <v>2072</v>
      </c>
      <c r="M12" s="54" t="s">
        <v>2145</v>
      </c>
      <c r="N12" s="54" t="s">
        <v>2146</v>
      </c>
      <c r="O12" s="55"/>
      <c r="P12" s="55"/>
      <c r="Q12" s="56" t="s">
        <v>2279</v>
      </c>
      <c r="R12" s="56" t="s">
        <v>2281</v>
      </c>
      <c r="S12" s="64"/>
      <c r="T12" s="64"/>
      <c r="U12" s="57" t="s">
        <v>2304</v>
      </c>
      <c r="V12" s="57" t="s">
        <v>2305</v>
      </c>
      <c r="W12" s="58" t="s">
        <v>2319</v>
      </c>
      <c r="X12" s="58" t="s">
        <v>2320</v>
      </c>
      <c r="Y12" s="59" t="s">
        <v>2336</v>
      </c>
      <c r="Z12" s="59" t="s">
        <v>2337</v>
      </c>
      <c r="AA12" s="47" t="s">
        <v>2362</v>
      </c>
      <c r="AB12" s="47" t="s">
        <v>2363</v>
      </c>
      <c r="AC12" s="60" t="s">
        <v>2422</v>
      </c>
      <c r="AD12" s="60" t="s">
        <v>2423</v>
      </c>
      <c r="AE12" s="61" t="s">
        <v>2471</v>
      </c>
      <c r="AF12" s="61" t="s">
        <v>2472</v>
      </c>
    </row>
    <row r="13" spans="1:32" ht="28.8" x14ac:dyDescent="0.3">
      <c r="A13" s="45" t="s">
        <v>55</v>
      </c>
      <c r="B13" s="46">
        <v>0.3271</v>
      </c>
      <c r="C13" s="45" t="s">
        <v>804</v>
      </c>
      <c r="D13" s="45" t="s">
        <v>1468</v>
      </c>
      <c r="E13" s="45" t="s">
        <v>1469</v>
      </c>
      <c r="F13" t="s">
        <v>1646</v>
      </c>
      <c r="G13" s="48">
        <v>2.7000000000000001E-3</v>
      </c>
      <c r="H13" s="50" t="s">
        <v>1988</v>
      </c>
      <c r="I13" s="50" t="s">
        <v>1989</v>
      </c>
      <c r="J13" s="51">
        <v>7.4099999999999999E-2</v>
      </c>
      <c r="K13" s="53" t="s">
        <v>2073</v>
      </c>
      <c r="L13" s="53" t="s">
        <v>2074</v>
      </c>
      <c r="M13" s="54" t="s">
        <v>2147</v>
      </c>
      <c r="N13" s="54" t="s">
        <v>2148</v>
      </c>
      <c r="O13" s="55" t="s">
        <v>2264</v>
      </c>
      <c r="P13" s="55" t="s">
        <v>2265</v>
      </c>
      <c r="Q13" s="56"/>
      <c r="R13" s="56"/>
      <c r="S13" s="64"/>
      <c r="T13" s="64"/>
      <c r="U13" s="57"/>
      <c r="V13" s="57"/>
      <c r="W13" s="58"/>
      <c r="X13" s="58"/>
      <c r="Y13" s="59" t="s">
        <v>2330</v>
      </c>
      <c r="Z13" s="59" t="s">
        <v>2331</v>
      </c>
      <c r="AA13" s="47" t="s">
        <v>2364</v>
      </c>
      <c r="AB13" s="47" t="s">
        <v>2365</v>
      </c>
      <c r="AC13" s="60"/>
      <c r="AD13" s="60"/>
      <c r="AE13" s="61" t="s">
        <v>2473</v>
      </c>
      <c r="AF13" s="61" t="s">
        <v>2474</v>
      </c>
    </row>
    <row r="14" spans="1:32" ht="72" x14ac:dyDescent="0.3">
      <c r="A14" s="45" t="s">
        <v>805</v>
      </c>
      <c r="B14" s="45"/>
      <c r="C14" s="45" t="s">
        <v>806</v>
      </c>
      <c r="D14" s="45"/>
      <c r="E14" s="45" t="s">
        <v>1470</v>
      </c>
      <c r="F14" t="s">
        <v>1647</v>
      </c>
      <c r="G14" s="48">
        <v>3.39E-2</v>
      </c>
      <c r="H14" s="50" t="s">
        <v>1983</v>
      </c>
      <c r="I14" s="50" t="s">
        <v>1990</v>
      </c>
      <c r="J14" s="50"/>
      <c r="K14" s="53" t="s">
        <v>2067</v>
      </c>
      <c r="L14" s="53" t="s">
        <v>2075</v>
      </c>
      <c r="M14" s="54" t="s">
        <v>2141</v>
      </c>
      <c r="N14" s="54" t="s">
        <v>2149</v>
      </c>
      <c r="O14" s="55" t="s">
        <v>2266</v>
      </c>
      <c r="P14" s="55" t="s">
        <v>2267</v>
      </c>
      <c r="Q14" s="56" t="s">
        <v>2279</v>
      </c>
      <c r="R14" s="56" t="s">
        <v>2282</v>
      </c>
      <c r="S14" s="64"/>
      <c r="T14" s="64"/>
      <c r="U14" s="57" t="s">
        <v>2306</v>
      </c>
      <c r="V14" s="57" t="s">
        <v>2302</v>
      </c>
      <c r="W14" s="58" t="s">
        <v>2316</v>
      </c>
      <c r="X14" s="58" t="s">
        <v>2321</v>
      </c>
      <c r="Y14" s="59" t="s">
        <v>2332</v>
      </c>
      <c r="Z14" s="59" t="s">
        <v>2335</v>
      </c>
      <c r="AA14" s="47" t="s">
        <v>2358</v>
      </c>
      <c r="AB14" s="47" t="s">
        <v>2366</v>
      </c>
      <c r="AC14" s="60"/>
      <c r="AD14" s="60"/>
      <c r="AE14" s="61"/>
      <c r="AF14" s="61"/>
    </row>
    <row r="15" spans="1:32" x14ac:dyDescent="0.3">
      <c r="A15" s="45" t="s">
        <v>807</v>
      </c>
      <c r="B15" s="45"/>
      <c r="C15" s="45" t="s">
        <v>808</v>
      </c>
      <c r="D15" s="45"/>
      <c r="E15" s="45"/>
      <c r="F15" t="s">
        <v>1648</v>
      </c>
      <c r="G15" s="47"/>
      <c r="H15" s="50"/>
      <c r="I15" s="50"/>
      <c r="J15" s="50"/>
      <c r="K15" s="53"/>
      <c r="L15" s="53"/>
      <c r="M15" s="54"/>
      <c r="N15" s="54"/>
      <c r="O15" s="55"/>
      <c r="P15" s="55"/>
      <c r="Q15" s="56"/>
      <c r="R15" s="56"/>
      <c r="S15" s="64"/>
      <c r="T15" s="64"/>
      <c r="U15" s="57"/>
      <c r="V15" s="57"/>
      <c r="W15" s="58"/>
      <c r="X15" s="58"/>
      <c r="Y15" s="59"/>
      <c r="Z15" s="59"/>
      <c r="AA15" s="47"/>
      <c r="AB15" s="47"/>
      <c r="AC15" s="60"/>
      <c r="AD15" s="60"/>
      <c r="AE15" s="61"/>
      <c r="AF15" s="61"/>
    </row>
    <row r="16" spans="1:32" x14ac:dyDescent="0.3">
      <c r="A16" s="45" t="s">
        <v>809</v>
      </c>
      <c r="B16" s="45"/>
      <c r="C16" s="45" t="s">
        <v>810</v>
      </c>
      <c r="D16" s="45"/>
      <c r="E16" s="45"/>
      <c r="F16" t="s">
        <v>1649</v>
      </c>
      <c r="G16" s="47"/>
      <c r="H16" s="50"/>
      <c r="I16" s="50"/>
      <c r="J16" s="50"/>
      <c r="K16" s="53"/>
      <c r="L16" s="53"/>
      <c r="M16" s="54"/>
      <c r="N16" s="54"/>
      <c r="O16" s="55"/>
      <c r="P16" s="55"/>
      <c r="Q16" s="56"/>
      <c r="R16" s="56"/>
      <c r="S16" s="64"/>
      <c r="T16" s="64"/>
      <c r="U16" s="57"/>
      <c r="V16" s="57"/>
      <c r="W16" s="58"/>
      <c r="X16" s="58"/>
      <c r="Y16" s="59"/>
      <c r="Z16" s="59"/>
      <c r="AA16" s="47"/>
      <c r="AB16" s="47"/>
      <c r="AC16" s="60"/>
      <c r="AD16" s="60"/>
      <c r="AE16" s="61"/>
      <c r="AF16" s="61"/>
    </row>
    <row r="17" spans="1:32" x14ac:dyDescent="0.3">
      <c r="A17" s="45" t="s">
        <v>811</v>
      </c>
      <c r="B17" s="45"/>
      <c r="C17" s="45" t="s">
        <v>812</v>
      </c>
      <c r="D17" s="45"/>
      <c r="E17" s="45"/>
      <c r="F17" t="s">
        <v>1650</v>
      </c>
      <c r="G17" s="47"/>
      <c r="H17" s="50"/>
      <c r="I17" s="50"/>
      <c r="J17" s="50"/>
      <c r="K17" s="53"/>
      <c r="L17" s="53"/>
      <c r="M17" s="54"/>
      <c r="N17" s="54"/>
      <c r="O17" s="55"/>
      <c r="P17" s="55"/>
      <c r="Q17" s="56"/>
      <c r="R17" s="56"/>
      <c r="S17" s="64"/>
      <c r="T17" s="64"/>
      <c r="U17" s="57"/>
      <c r="V17" s="57"/>
      <c r="W17" s="58"/>
      <c r="X17" s="58"/>
      <c r="Y17" s="59"/>
      <c r="Z17" s="59"/>
      <c r="AA17" s="47"/>
      <c r="AB17" s="47"/>
      <c r="AC17" s="60"/>
      <c r="AD17" s="60"/>
      <c r="AE17" s="61"/>
      <c r="AF17" s="61"/>
    </row>
    <row r="18" spans="1:32" ht="72" x14ac:dyDescent="0.3">
      <c r="A18" s="45" t="s">
        <v>813</v>
      </c>
      <c r="B18" s="45"/>
      <c r="C18" s="45" t="s">
        <v>814</v>
      </c>
      <c r="D18" s="45"/>
      <c r="E18" s="45" t="s">
        <v>1471</v>
      </c>
      <c r="F18" t="s">
        <v>1651</v>
      </c>
      <c r="G18" s="48">
        <v>4.7000000000000002E-3</v>
      </c>
      <c r="H18" s="50" t="s">
        <v>1983</v>
      </c>
      <c r="I18" s="50" t="s">
        <v>1991</v>
      </c>
      <c r="J18" s="50"/>
      <c r="K18" s="53" t="s">
        <v>2067</v>
      </c>
      <c r="L18" s="53" t="s">
        <v>2076</v>
      </c>
      <c r="M18" s="54" t="s">
        <v>2141</v>
      </c>
      <c r="N18" s="54" t="s">
        <v>2150</v>
      </c>
      <c r="O18" s="55"/>
      <c r="P18" s="55"/>
      <c r="Q18" s="56" t="s">
        <v>2279</v>
      </c>
      <c r="R18" s="56" t="s">
        <v>2282</v>
      </c>
      <c r="S18" s="64"/>
      <c r="T18" s="64"/>
      <c r="U18" s="57" t="s">
        <v>2307</v>
      </c>
      <c r="V18" s="57" t="s">
        <v>2302</v>
      </c>
      <c r="W18" s="58" t="s">
        <v>2316</v>
      </c>
      <c r="X18" s="58" t="s">
        <v>2322</v>
      </c>
      <c r="Y18" s="59" t="s">
        <v>2332</v>
      </c>
      <c r="Z18" s="59" t="s">
        <v>2338</v>
      </c>
      <c r="AA18" s="47" t="s">
        <v>2358</v>
      </c>
      <c r="AB18" s="47" t="s">
        <v>2367</v>
      </c>
      <c r="AC18" s="60"/>
      <c r="AD18" s="60"/>
      <c r="AE18" s="61"/>
      <c r="AF18" s="61"/>
    </row>
    <row r="19" spans="1:32" x14ac:dyDescent="0.3">
      <c r="A19" s="45" t="s">
        <v>428</v>
      </c>
      <c r="B19" s="45"/>
      <c r="C19" s="45" t="s">
        <v>815</v>
      </c>
      <c r="D19" s="45"/>
      <c r="E19" s="45"/>
      <c r="F19" t="s">
        <v>1652</v>
      </c>
      <c r="G19" s="47"/>
      <c r="H19" s="50"/>
      <c r="I19" s="50"/>
      <c r="J19" s="50"/>
      <c r="K19" s="53"/>
      <c r="L19" s="53"/>
      <c r="M19" s="54"/>
      <c r="N19" s="54"/>
      <c r="O19" s="55"/>
      <c r="P19" s="55"/>
      <c r="Q19" s="56"/>
      <c r="R19" s="56"/>
      <c r="S19" s="64"/>
      <c r="T19" s="64"/>
      <c r="U19" s="57"/>
      <c r="V19" s="57"/>
      <c r="W19" s="58"/>
      <c r="X19" s="58"/>
      <c r="Y19" s="59"/>
      <c r="Z19" s="59"/>
      <c r="AA19" s="47"/>
      <c r="AB19" s="47"/>
      <c r="AC19" s="60"/>
      <c r="AD19" s="60"/>
      <c r="AE19" s="61"/>
      <c r="AF19" s="61"/>
    </row>
    <row r="20" spans="1:32" x14ac:dyDescent="0.3">
      <c r="A20" s="45" t="s">
        <v>57</v>
      </c>
      <c r="B20" s="45"/>
      <c r="C20" s="45" t="s">
        <v>816</v>
      </c>
      <c r="D20" s="45"/>
      <c r="E20" s="45"/>
      <c r="F20" t="s">
        <v>1653</v>
      </c>
      <c r="G20" s="47"/>
      <c r="H20" s="50"/>
      <c r="I20" s="50"/>
      <c r="J20" s="50"/>
      <c r="K20" s="53"/>
      <c r="L20" s="53"/>
      <c r="M20" s="54"/>
      <c r="N20" s="54"/>
      <c r="O20" s="55"/>
      <c r="P20" s="55"/>
      <c r="Q20" s="56"/>
      <c r="R20" s="56"/>
      <c r="S20" s="64"/>
      <c r="T20" s="64"/>
      <c r="U20" s="57"/>
      <c r="V20" s="57"/>
      <c r="W20" s="58"/>
      <c r="X20" s="58"/>
      <c r="Y20" s="59"/>
      <c r="Z20" s="59"/>
      <c r="AA20" s="47"/>
      <c r="AB20" s="47"/>
      <c r="AC20" s="60"/>
      <c r="AD20" s="60"/>
      <c r="AE20" s="61"/>
      <c r="AF20" s="61"/>
    </row>
    <row r="21" spans="1:32" ht="72" x14ac:dyDescent="0.3">
      <c r="A21" s="45" t="s">
        <v>817</v>
      </c>
      <c r="B21" s="45"/>
      <c r="C21" s="45" t="s">
        <v>818</v>
      </c>
      <c r="D21" s="45"/>
      <c r="E21" s="45" t="s">
        <v>1472</v>
      </c>
      <c r="F21" t="s">
        <v>1654</v>
      </c>
      <c r="G21" s="48">
        <v>0.15759999999999999</v>
      </c>
      <c r="H21" s="50" t="s">
        <v>1983</v>
      </c>
      <c r="I21" s="50" t="s">
        <v>1992</v>
      </c>
      <c r="J21" s="50"/>
      <c r="K21" s="53" t="s">
        <v>2067</v>
      </c>
      <c r="L21" s="53" t="s">
        <v>2077</v>
      </c>
      <c r="M21" s="54" t="s">
        <v>2141</v>
      </c>
      <c r="N21" s="54" t="s">
        <v>2151</v>
      </c>
      <c r="O21" s="55" t="s">
        <v>2266</v>
      </c>
      <c r="P21" s="55" t="s">
        <v>2268</v>
      </c>
      <c r="Q21" s="56" t="s">
        <v>2279</v>
      </c>
      <c r="R21" s="56" t="s">
        <v>2283</v>
      </c>
      <c r="S21" s="64"/>
      <c r="T21" s="64"/>
      <c r="U21" s="57" t="s">
        <v>2308</v>
      </c>
      <c r="V21" s="57" t="s">
        <v>2302</v>
      </c>
      <c r="W21" s="58" t="s">
        <v>2316</v>
      </c>
      <c r="X21" s="58" t="s">
        <v>2323</v>
      </c>
      <c r="Y21" s="59"/>
      <c r="Z21" s="59"/>
      <c r="AA21" s="47" t="s">
        <v>2358</v>
      </c>
      <c r="AB21" s="47" t="s">
        <v>2368</v>
      </c>
      <c r="AC21" s="60" t="s">
        <v>2419</v>
      </c>
      <c r="AD21" s="60" t="s">
        <v>2424</v>
      </c>
      <c r="AE21" s="61" t="s">
        <v>2468</v>
      </c>
      <c r="AF21" s="61" t="s">
        <v>2475</v>
      </c>
    </row>
    <row r="22" spans="1:32" ht="28.8" x14ac:dyDescent="0.3">
      <c r="A22" s="45" t="s">
        <v>782</v>
      </c>
      <c r="B22" s="46">
        <v>0.23830000000000001</v>
      </c>
      <c r="C22" s="45" t="s">
        <v>819</v>
      </c>
      <c r="D22" s="45" t="s">
        <v>1473</v>
      </c>
      <c r="E22" s="45" t="s">
        <v>1474</v>
      </c>
      <c r="F22" t="s">
        <v>1655</v>
      </c>
      <c r="G22" s="48">
        <v>1.2699999999999999E-2</v>
      </c>
      <c r="H22" s="50" t="s">
        <v>1983</v>
      </c>
      <c r="I22" s="50" t="s">
        <v>1993</v>
      </c>
      <c r="J22" s="52">
        <v>0</v>
      </c>
      <c r="K22" s="53" t="s">
        <v>2069</v>
      </c>
      <c r="L22" s="53" t="s">
        <v>2078</v>
      </c>
      <c r="M22" s="54" t="s">
        <v>2143</v>
      </c>
      <c r="N22" s="54" t="s">
        <v>2152</v>
      </c>
      <c r="O22" s="55" t="s">
        <v>2269</v>
      </c>
      <c r="P22" s="55" t="s">
        <v>2268</v>
      </c>
      <c r="Q22" s="56"/>
      <c r="R22" s="56"/>
      <c r="S22" s="64"/>
      <c r="T22" s="64"/>
      <c r="U22" s="57"/>
      <c r="V22" s="57"/>
      <c r="W22" s="58"/>
      <c r="X22" s="58"/>
      <c r="Y22" s="59" t="s">
        <v>2339</v>
      </c>
      <c r="Z22" s="59" t="s">
        <v>2340</v>
      </c>
      <c r="AA22" s="47" t="s">
        <v>2369</v>
      </c>
      <c r="AB22" s="47" t="s">
        <v>2370</v>
      </c>
      <c r="AC22" s="60" t="s">
        <v>2425</v>
      </c>
      <c r="AD22" s="60" t="s">
        <v>2426</v>
      </c>
      <c r="AE22" s="61" t="s">
        <v>2476</v>
      </c>
      <c r="AF22" s="61" t="s">
        <v>2467</v>
      </c>
    </row>
    <row r="23" spans="1:32" x14ac:dyDescent="0.3">
      <c r="A23" s="45" t="s">
        <v>820</v>
      </c>
      <c r="B23" s="45"/>
      <c r="C23" s="45" t="s">
        <v>821</v>
      </c>
      <c r="D23" s="45"/>
      <c r="E23" s="45"/>
      <c r="F23" t="s">
        <v>1656</v>
      </c>
      <c r="G23" s="47"/>
      <c r="H23" s="50"/>
      <c r="I23" s="50"/>
      <c r="J23" s="50"/>
      <c r="K23" s="53"/>
      <c r="L23" s="53"/>
      <c r="M23" s="54"/>
      <c r="N23" s="54"/>
      <c r="O23" s="55"/>
      <c r="P23" s="55"/>
      <c r="Q23" s="56"/>
      <c r="R23" s="56"/>
      <c r="S23" s="64"/>
      <c r="T23" s="64"/>
      <c r="U23" s="57"/>
      <c r="V23" s="57"/>
      <c r="W23" s="58"/>
      <c r="X23" s="58"/>
      <c r="Y23" s="59"/>
      <c r="Z23" s="59"/>
      <c r="AA23" s="47"/>
      <c r="AB23" s="47"/>
      <c r="AC23" s="60"/>
      <c r="AD23" s="60"/>
      <c r="AE23" s="61"/>
      <c r="AF23" s="61"/>
    </row>
    <row r="24" spans="1:32" ht="28.8" x14ac:dyDescent="0.3">
      <c r="A24" s="45" t="s">
        <v>822</v>
      </c>
      <c r="B24" s="45"/>
      <c r="C24" s="45" t="s">
        <v>823</v>
      </c>
      <c r="D24" s="45"/>
      <c r="E24" s="45"/>
      <c r="F24" t="s">
        <v>1657</v>
      </c>
      <c r="G24" s="47"/>
      <c r="H24" s="50"/>
      <c r="I24" s="50"/>
      <c r="J24" s="50"/>
      <c r="K24" s="53"/>
      <c r="L24" s="53"/>
      <c r="M24" s="54"/>
      <c r="N24" s="54"/>
      <c r="O24" s="55"/>
      <c r="P24" s="55"/>
      <c r="Q24" s="56"/>
      <c r="R24" s="56"/>
      <c r="S24" s="64"/>
      <c r="T24" s="64"/>
      <c r="U24" s="57"/>
      <c r="V24" s="57"/>
      <c r="W24" s="58"/>
      <c r="X24" s="58"/>
      <c r="Y24" s="59"/>
      <c r="Z24" s="59"/>
      <c r="AA24" s="47"/>
      <c r="AB24" s="47"/>
      <c r="AC24" s="60"/>
      <c r="AD24" s="60"/>
      <c r="AE24" s="61"/>
      <c r="AF24" s="61"/>
    </row>
    <row r="25" spans="1:32" x14ac:dyDescent="0.3">
      <c r="A25" s="45" t="s">
        <v>824</v>
      </c>
      <c r="B25" s="45"/>
      <c r="C25" s="45" t="s">
        <v>825</v>
      </c>
      <c r="D25" s="45"/>
      <c r="E25" s="45"/>
      <c r="F25" t="s">
        <v>1658</v>
      </c>
      <c r="G25" s="47"/>
      <c r="H25" s="50"/>
      <c r="I25" s="50"/>
      <c r="J25" s="50"/>
      <c r="K25" s="53"/>
      <c r="L25" s="53"/>
      <c r="M25" s="54"/>
      <c r="N25" s="54"/>
      <c r="O25" s="55"/>
      <c r="P25" s="55"/>
      <c r="Q25" s="56"/>
      <c r="R25" s="56"/>
      <c r="S25" s="64"/>
      <c r="T25" s="64"/>
      <c r="U25" s="57"/>
      <c r="V25" s="57"/>
      <c r="W25" s="58"/>
      <c r="X25" s="58"/>
      <c r="Y25" s="59"/>
      <c r="Z25" s="59"/>
      <c r="AA25" s="47"/>
      <c r="AB25" s="47"/>
      <c r="AC25" s="60"/>
      <c r="AD25" s="60"/>
      <c r="AE25" s="61"/>
      <c r="AF25" s="61"/>
    </row>
    <row r="26" spans="1:32" x14ac:dyDescent="0.3">
      <c r="A26" s="45" t="s">
        <v>826</v>
      </c>
      <c r="B26" s="46">
        <v>0.1091</v>
      </c>
      <c r="C26" s="45" t="s">
        <v>827</v>
      </c>
      <c r="D26" s="45" t="s">
        <v>1475</v>
      </c>
      <c r="E26" s="45" t="s">
        <v>1476</v>
      </c>
      <c r="F26" t="s">
        <v>1659</v>
      </c>
      <c r="G26" s="48">
        <v>1E-3</v>
      </c>
      <c r="H26" s="50"/>
      <c r="I26" s="50"/>
      <c r="J26" s="51">
        <v>0</v>
      </c>
      <c r="K26" s="53"/>
      <c r="L26" s="53"/>
      <c r="M26" s="54"/>
      <c r="N26" s="54"/>
      <c r="O26" s="55"/>
      <c r="P26" s="55"/>
      <c r="Q26" s="56"/>
      <c r="R26" s="56"/>
      <c r="S26" s="64"/>
      <c r="T26" s="64"/>
      <c r="U26" s="57"/>
      <c r="V26" s="57"/>
      <c r="W26" s="58"/>
      <c r="X26" s="58"/>
      <c r="Y26" s="59"/>
      <c r="Z26" s="59"/>
      <c r="AA26" s="47"/>
      <c r="AB26" s="47"/>
      <c r="AC26" s="60"/>
      <c r="AD26" s="60"/>
      <c r="AE26" s="61" t="s">
        <v>2468</v>
      </c>
      <c r="AF26" s="61" t="s">
        <v>2477</v>
      </c>
    </row>
    <row r="27" spans="1:32" x14ac:dyDescent="0.3">
      <c r="A27" s="45" t="s">
        <v>828</v>
      </c>
      <c r="B27" s="45"/>
      <c r="C27" s="45" t="s">
        <v>829</v>
      </c>
      <c r="D27" s="45"/>
      <c r="E27" s="45"/>
      <c r="F27" t="s">
        <v>1660</v>
      </c>
      <c r="G27" s="47"/>
      <c r="H27" s="50"/>
      <c r="I27" s="50"/>
      <c r="J27" s="50"/>
      <c r="K27" s="53"/>
      <c r="L27" s="53"/>
      <c r="M27" s="54"/>
      <c r="N27" s="54"/>
      <c r="O27" s="55"/>
      <c r="P27" s="55"/>
      <c r="Q27" s="56"/>
      <c r="R27" s="56"/>
      <c r="S27" s="64"/>
      <c r="T27" s="64"/>
      <c r="U27" s="57"/>
      <c r="V27" s="57"/>
      <c r="W27" s="58"/>
      <c r="X27" s="58"/>
      <c r="Y27" s="59"/>
      <c r="Z27" s="59"/>
      <c r="AA27" s="47"/>
      <c r="AB27" s="47"/>
      <c r="AC27" s="60"/>
      <c r="AD27" s="60"/>
      <c r="AE27" s="61"/>
      <c r="AF27" s="61"/>
    </row>
    <row r="28" spans="1:32" ht="28.8" x14ac:dyDescent="0.3">
      <c r="A28" s="45" t="s">
        <v>830</v>
      </c>
      <c r="B28" s="46">
        <v>0.7258</v>
      </c>
      <c r="C28" s="45" t="s">
        <v>831</v>
      </c>
      <c r="D28" s="45" t="s">
        <v>1477</v>
      </c>
      <c r="E28" s="45" t="s">
        <v>1478</v>
      </c>
      <c r="F28" t="s">
        <v>1661</v>
      </c>
      <c r="G28" s="48">
        <v>3.3E-3</v>
      </c>
      <c r="H28" s="50"/>
      <c r="I28" s="50"/>
      <c r="J28" s="51">
        <v>0</v>
      </c>
      <c r="K28" s="53"/>
      <c r="L28" s="53"/>
      <c r="M28" s="54"/>
      <c r="N28" s="54"/>
      <c r="O28" s="55"/>
      <c r="P28" s="55"/>
      <c r="Q28" s="56"/>
      <c r="R28" s="56"/>
      <c r="S28" s="64"/>
      <c r="T28" s="64"/>
      <c r="U28" s="57"/>
      <c r="V28" s="57"/>
      <c r="W28" s="58"/>
      <c r="X28" s="58"/>
      <c r="Y28" s="59" t="s">
        <v>2341</v>
      </c>
      <c r="Z28" s="59" t="s">
        <v>2338</v>
      </c>
      <c r="AA28" s="47" t="s">
        <v>2371</v>
      </c>
      <c r="AB28" s="47" t="s">
        <v>2368</v>
      </c>
      <c r="AC28" s="60" t="s">
        <v>2427</v>
      </c>
      <c r="AD28" s="60" t="s">
        <v>2428</v>
      </c>
      <c r="AE28" s="61" t="s">
        <v>2478</v>
      </c>
      <c r="AF28" s="61" t="s">
        <v>2479</v>
      </c>
    </row>
    <row r="29" spans="1:32" ht="28.8" x14ac:dyDescent="0.3">
      <c r="A29" s="45" t="s">
        <v>844</v>
      </c>
      <c r="B29" s="46">
        <v>7.3599999999999999E-2</v>
      </c>
      <c r="C29" s="45" t="s">
        <v>845</v>
      </c>
      <c r="D29" s="45" t="s">
        <v>1479</v>
      </c>
      <c r="E29" s="45" t="s">
        <v>1480</v>
      </c>
      <c r="F29" t="s">
        <v>1662</v>
      </c>
      <c r="G29" s="48">
        <v>7.0499999999999993E-2</v>
      </c>
      <c r="H29" s="50" t="s">
        <v>1983</v>
      </c>
      <c r="I29" s="50" t="s">
        <v>1994</v>
      </c>
      <c r="J29" s="52">
        <v>0</v>
      </c>
      <c r="K29" s="53" t="s">
        <v>2067</v>
      </c>
      <c r="L29" s="53" t="s">
        <v>2079</v>
      </c>
      <c r="M29" s="54" t="s">
        <v>2141</v>
      </c>
      <c r="N29" s="54" t="s">
        <v>2153</v>
      </c>
      <c r="O29" s="55"/>
      <c r="P29" s="55"/>
      <c r="Q29" s="56"/>
      <c r="R29" s="56"/>
      <c r="S29" s="64"/>
      <c r="T29" s="64"/>
      <c r="U29" s="57"/>
      <c r="V29" s="57"/>
      <c r="W29" s="58"/>
      <c r="X29" s="58"/>
      <c r="Y29" s="59" t="s">
        <v>2330</v>
      </c>
      <c r="Z29" s="59" t="s">
        <v>2342</v>
      </c>
      <c r="AA29" s="47" t="s">
        <v>2358</v>
      </c>
      <c r="AB29" s="47" t="s">
        <v>2372</v>
      </c>
      <c r="AC29" s="60" t="s">
        <v>2429</v>
      </c>
      <c r="AD29" s="60" t="s">
        <v>2430</v>
      </c>
      <c r="AE29" s="61" t="s">
        <v>2480</v>
      </c>
      <c r="AF29" s="61" t="s">
        <v>2481</v>
      </c>
    </row>
    <row r="30" spans="1:32" ht="72" x14ac:dyDescent="0.3">
      <c r="A30" s="45" t="s">
        <v>832</v>
      </c>
      <c r="B30" s="46">
        <v>0.1474</v>
      </c>
      <c r="C30" s="45" t="s">
        <v>833</v>
      </c>
      <c r="D30" s="45" t="s">
        <v>1481</v>
      </c>
      <c r="E30" s="45" t="s">
        <v>1482</v>
      </c>
      <c r="F30" t="s">
        <v>1663</v>
      </c>
      <c r="G30" s="48">
        <v>5.8700000000000002E-2</v>
      </c>
      <c r="H30" s="50" t="s">
        <v>1995</v>
      </c>
      <c r="I30" s="50" t="s">
        <v>1996</v>
      </c>
      <c r="J30" s="51">
        <v>1.0999999999999999E-2</v>
      </c>
      <c r="K30" s="53" t="s">
        <v>2069</v>
      </c>
      <c r="L30" s="53" t="s">
        <v>2080</v>
      </c>
      <c r="M30" s="54" t="s">
        <v>2154</v>
      </c>
      <c r="N30" s="54" t="s">
        <v>2155</v>
      </c>
      <c r="O30" s="55"/>
      <c r="P30" s="55"/>
      <c r="Q30" s="56" t="s">
        <v>2279</v>
      </c>
      <c r="R30" s="56" t="s">
        <v>2280</v>
      </c>
      <c r="S30" s="64"/>
      <c r="T30" s="64"/>
      <c r="U30" s="57" t="s">
        <v>2309</v>
      </c>
      <c r="V30" s="57" t="s">
        <v>2310</v>
      </c>
      <c r="W30" s="58" t="s">
        <v>2324</v>
      </c>
      <c r="X30" s="58" t="s">
        <v>2325</v>
      </c>
      <c r="Y30" s="59" t="s">
        <v>2330</v>
      </c>
      <c r="Z30" s="59" t="s">
        <v>2331</v>
      </c>
      <c r="AA30" s="47" t="s">
        <v>2356</v>
      </c>
      <c r="AB30" s="47" t="s">
        <v>2373</v>
      </c>
      <c r="AC30" s="60" t="s">
        <v>2427</v>
      </c>
      <c r="AD30" s="60" t="s">
        <v>2426</v>
      </c>
      <c r="AE30" s="61"/>
      <c r="AF30" s="61"/>
    </row>
    <row r="31" spans="1:32" ht="72" x14ac:dyDescent="0.3">
      <c r="A31" s="45" t="s">
        <v>834</v>
      </c>
      <c r="B31" s="46">
        <v>0.16439999999999999</v>
      </c>
      <c r="C31" s="45" t="s">
        <v>835</v>
      </c>
      <c r="D31" s="45" t="s">
        <v>1483</v>
      </c>
      <c r="E31" s="45" t="s">
        <v>1484</v>
      </c>
      <c r="F31" t="s">
        <v>1664</v>
      </c>
      <c r="G31" s="48">
        <v>1.0999999999999999E-2</v>
      </c>
      <c r="H31" s="50" t="s">
        <v>1997</v>
      </c>
      <c r="I31" s="50" t="s">
        <v>1998</v>
      </c>
      <c r="J31" s="51">
        <v>5.1400000000000001E-2</v>
      </c>
      <c r="K31" s="53" t="s">
        <v>2081</v>
      </c>
      <c r="L31" s="53" t="s">
        <v>2070</v>
      </c>
      <c r="M31" s="54" t="s">
        <v>2156</v>
      </c>
      <c r="N31" s="54" t="s">
        <v>2157</v>
      </c>
      <c r="O31" s="55"/>
      <c r="P31" s="55"/>
      <c r="Q31" s="56" t="s">
        <v>2279</v>
      </c>
      <c r="R31" s="56" t="s">
        <v>2283</v>
      </c>
      <c r="S31" s="64"/>
      <c r="T31" s="64"/>
      <c r="U31" s="57" t="s">
        <v>2309</v>
      </c>
      <c r="V31" s="57" t="s">
        <v>2302</v>
      </c>
      <c r="W31" s="58" t="s">
        <v>2316</v>
      </c>
      <c r="X31" s="58" t="s">
        <v>2325</v>
      </c>
      <c r="Y31" s="59" t="s">
        <v>2332</v>
      </c>
      <c r="Z31" s="59" t="s">
        <v>2338</v>
      </c>
      <c r="AA31" s="47" t="s">
        <v>2374</v>
      </c>
      <c r="AB31" s="47" t="s">
        <v>2375</v>
      </c>
      <c r="AC31" s="60" t="s">
        <v>2417</v>
      </c>
      <c r="AD31" s="60" t="s">
        <v>2431</v>
      </c>
      <c r="AE31" s="61" t="s">
        <v>2482</v>
      </c>
      <c r="AF31" s="61" t="s">
        <v>2483</v>
      </c>
    </row>
    <row r="32" spans="1:32" ht="28.8" x14ac:dyDescent="0.3">
      <c r="A32" s="45" t="s">
        <v>836</v>
      </c>
      <c r="B32" s="46">
        <v>0.2823</v>
      </c>
      <c r="C32" s="45" t="s">
        <v>837</v>
      </c>
      <c r="D32" s="45" t="s">
        <v>1475</v>
      </c>
      <c r="E32" s="45" t="s">
        <v>1485</v>
      </c>
      <c r="F32" t="s">
        <v>1665</v>
      </c>
      <c r="G32" s="48">
        <v>1.6000000000000001E-3</v>
      </c>
      <c r="H32" s="50"/>
      <c r="I32" s="50"/>
      <c r="J32" s="51">
        <v>0</v>
      </c>
      <c r="K32" s="53"/>
      <c r="L32" s="53"/>
      <c r="M32" s="54"/>
      <c r="N32" s="54"/>
      <c r="O32" s="55"/>
      <c r="P32" s="55"/>
      <c r="Q32" s="56"/>
      <c r="R32" s="56"/>
      <c r="S32" s="64"/>
      <c r="T32" s="64"/>
      <c r="U32" s="57"/>
      <c r="V32" s="57"/>
      <c r="W32" s="58"/>
      <c r="X32" s="58"/>
      <c r="Y32" s="59"/>
      <c r="Z32" s="59"/>
      <c r="AA32" s="47" t="s">
        <v>2358</v>
      </c>
      <c r="AB32" s="47" t="s">
        <v>2376</v>
      </c>
      <c r="AC32" s="60" t="s">
        <v>2419</v>
      </c>
      <c r="AD32" s="60" t="s">
        <v>2426</v>
      </c>
      <c r="AE32" s="61" t="s">
        <v>2484</v>
      </c>
      <c r="AF32" s="61" t="s">
        <v>2485</v>
      </c>
    </row>
    <row r="33" spans="1:32" ht="28.8" x14ac:dyDescent="0.3">
      <c r="A33" s="45" t="s">
        <v>838</v>
      </c>
      <c r="B33" s="45"/>
      <c r="C33" s="45" t="s">
        <v>839</v>
      </c>
      <c r="D33" s="45"/>
      <c r="E33" s="45" t="s">
        <v>1486</v>
      </c>
      <c r="F33" t="s">
        <v>1666</v>
      </c>
      <c r="G33" s="48">
        <v>3.0499999999999999E-2</v>
      </c>
      <c r="H33" s="50" t="s">
        <v>1983</v>
      </c>
      <c r="I33" s="50" t="s">
        <v>1999</v>
      </c>
      <c r="J33" s="50"/>
      <c r="K33" s="53" t="s">
        <v>2067</v>
      </c>
      <c r="L33" s="53" t="s">
        <v>2066</v>
      </c>
      <c r="M33" s="54" t="s">
        <v>2141</v>
      </c>
      <c r="N33" s="54" t="s">
        <v>2158</v>
      </c>
      <c r="O33" s="55"/>
      <c r="P33" s="55"/>
      <c r="Q33" s="56" t="s">
        <v>2279</v>
      </c>
      <c r="R33" s="56" t="s">
        <v>2284</v>
      </c>
      <c r="S33" s="64"/>
      <c r="T33" s="64"/>
      <c r="U33" s="57"/>
      <c r="V33" s="57"/>
      <c r="W33" s="58"/>
      <c r="X33" s="58"/>
      <c r="Y33" s="59" t="s">
        <v>2332</v>
      </c>
      <c r="Z33" s="59" t="s">
        <v>2342</v>
      </c>
      <c r="AA33" s="47" t="s">
        <v>2358</v>
      </c>
      <c r="AB33" s="47" t="s">
        <v>2377</v>
      </c>
      <c r="AC33" s="60" t="s">
        <v>2419</v>
      </c>
      <c r="AD33" s="60" t="s">
        <v>2432</v>
      </c>
      <c r="AE33" s="61" t="s">
        <v>2468</v>
      </c>
      <c r="AF33" s="61" t="s">
        <v>2486</v>
      </c>
    </row>
    <row r="34" spans="1:32" x14ac:dyDescent="0.3">
      <c r="A34" s="45" t="s">
        <v>840</v>
      </c>
      <c r="B34" s="45"/>
      <c r="C34" s="45" t="s">
        <v>841</v>
      </c>
      <c r="D34" s="45"/>
      <c r="E34" s="45"/>
      <c r="F34" t="s">
        <v>1667</v>
      </c>
      <c r="G34" s="47"/>
      <c r="H34" s="50"/>
      <c r="I34" s="50"/>
      <c r="J34" s="50"/>
      <c r="K34" s="53"/>
      <c r="L34" s="53"/>
      <c r="M34" s="54"/>
      <c r="N34" s="54"/>
      <c r="O34" s="55"/>
      <c r="P34" s="55"/>
      <c r="Q34" s="56"/>
      <c r="R34" s="56"/>
      <c r="S34" s="64"/>
      <c r="T34" s="64"/>
      <c r="U34" s="57"/>
      <c r="V34" s="57"/>
      <c r="W34" s="58"/>
      <c r="X34" s="58"/>
      <c r="Y34" s="59"/>
      <c r="Z34" s="59"/>
      <c r="AA34" s="47"/>
      <c r="AB34" s="47"/>
      <c r="AC34" s="60"/>
      <c r="AD34" s="60"/>
      <c r="AE34" s="61"/>
      <c r="AF34" s="61"/>
    </row>
    <row r="35" spans="1:32" x14ac:dyDescent="0.3">
      <c r="A35" s="45" t="s">
        <v>842</v>
      </c>
      <c r="B35" s="45"/>
      <c r="C35" s="45" t="s">
        <v>843</v>
      </c>
      <c r="D35" s="45"/>
      <c r="E35" s="45"/>
      <c r="F35" t="s">
        <v>1668</v>
      </c>
      <c r="G35" s="47"/>
      <c r="H35" s="50"/>
      <c r="I35" s="50"/>
      <c r="J35" s="50"/>
      <c r="K35" s="53"/>
      <c r="L35" s="53"/>
      <c r="M35" s="54"/>
      <c r="N35" s="54"/>
      <c r="O35" s="55"/>
      <c r="P35" s="55"/>
      <c r="Q35" s="56"/>
      <c r="R35" s="56"/>
      <c r="S35" s="64"/>
      <c r="T35" s="64"/>
      <c r="U35" s="57"/>
      <c r="V35" s="57"/>
      <c r="W35" s="58"/>
      <c r="X35" s="58"/>
      <c r="Y35" s="59"/>
      <c r="Z35" s="59"/>
      <c r="AA35" s="47"/>
      <c r="AB35" s="47"/>
      <c r="AC35" s="60"/>
      <c r="AD35" s="60"/>
      <c r="AE35" s="61"/>
      <c r="AF35" s="61"/>
    </row>
    <row r="36" spans="1:32" x14ac:dyDescent="0.3">
      <c r="A36" s="45" t="s">
        <v>846</v>
      </c>
      <c r="B36" s="45"/>
      <c r="C36" s="45" t="s">
        <v>847</v>
      </c>
      <c r="D36" s="45"/>
      <c r="E36" s="45"/>
      <c r="F36" t="s">
        <v>1669</v>
      </c>
      <c r="G36" s="47"/>
      <c r="H36" s="50"/>
      <c r="I36" s="50"/>
      <c r="J36" s="50"/>
      <c r="K36" s="53"/>
      <c r="L36" s="53"/>
      <c r="M36" s="54"/>
      <c r="N36" s="54"/>
      <c r="O36" s="55"/>
      <c r="P36" s="55"/>
      <c r="Q36" s="56"/>
      <c r="R36" s="56"/>
      <c r="S36" s="64"/>
      <c r="T36" s="64"/>
      <c r="U36" s="57"/>
      <c r="V36" s="57"/>
      <c r="W36" s="58"/>
      <c r="X36" s="58"/>
      <c r="Y36" s="59"/>
      <c r="Z36" s="59"/>
      <c r="AA36" s="47"/>
      <c r="AB36" s="47"/>
      <c r="AC36" s="60"/>
      <c r="AD36" s="60"/>
      <c r="AE36" s="61"/>
      <c r="AF36" s="61"/>
    </row>
    <row r="37" spans="1:32" x14ac:dyDescent="0.3">
      <c r="A37" s="45" t="s">
        <v>848</v>
      </c>
      <c r="B37" s="45"/>
      <c r="C37" s="45" t="s">
        <v>849</v>
      </c>
      <c r="D37" s="45"/>
      <c r="E37" s="45"/>
      <c r="F37" t="s">
        <v>1670</v>
      </c>
      <c r="G37" s="47"/>
      <c r="H37" s="50"/>
      <c r="I37" s="50"/>
      <c r="J37" s="50"/>
      <c r="K37" s="53"/>
      <c r="L37" s="53"/>
      <c r="M37" s="54"/>
      <c r="N37" s="54"/>
      <c r="O37" s="55"/>
      <c r="P37" s="55"/>
      <c r="Q37" s="56"/>
      <c r="R37" s="56"/>
      <c r="S37" s="64"/>
      <c r="T37" s="64"/>
      <c r="U37" s="57"/>
      <c r="V37" s="57"/>
      <c r="W37" s="58"/>
      <c r="X37" s="58"/>
      <c r="Y37" s="59"/>
      <c r="Z37" s="59"/>
      <c r="AA37" s="47"/>
      <c r="AB37" s="47"/>
      <c r="AC37" s="60"/>
      <c r="AD37" s="60"/>
      <c r="AE37" s="61"/>
      <c r="AF37" s="61"/>
    </row>
    <row r="38" spans="1:32" ht="72" x14ac:dyDescent="0.3">
      <c r="A38" s="45" t="s">
        <v>850</v>
      </c>
      <c r="B38" s="45"/>
      <c r="C38" s="45" t="s">
        <v>851</v>
      </c>
      <c r="D38" s="45"/>
      <c r="E38" s="45" t="s">
        <v>1487</v>
      </c>
      <c r="F38" t="s">
        <v>1671</v>
      </c>
      <c r="G38" s="48">
        <v>1.9E-2</v>
      </c>
      <c r="H38" s="50" t="s">
        <v>1983</v>
      </c>
      <c r="I38" s="50" t="s">
        <v>2000</v>
      </c>
      <c r="J38" s="50"/>
      <c r="K38" s="53" t="s">
        <v>2067</v>
      </c>
      <c r="L38" s="53" t="s">
        <v>2074</v>
      </c>
      <c r="M38" s="54" t="s">
        <v>2141</v>
      </c>
      <c r="N38" s="54" t="s">
        <v>2159</v>
      </c>
      <c r="O38" s="55"/>
      <c r="P38" s="55"/>
      <c r="Q38" s="56" t="s">
        <v>2279</v>
      </c>
      <c r="R38" s="56" t="s">
        <v>2285</v>
      </c>
      <c r="S38" s="64"/>
      <c r="T38" s="64"/>
      <c r="U38" s="57" t="s">
        <v>2309</v>
      </c>
      <c r="V38" s="57" t="s">
        <v>2302</v>
      </c>
      <c r="W38" s="58" t="s">
        <v>2316</v>
      </c>
      <c r="X38" s="58" t="s">
        <v>2325</v>
      </c>
      <c r="Y38" s="59" t="s">
        <v>2332</v>
      </c>
      <c r="Z38" s="59" t="s">
        <v>2343</v>
      </c>
      <c r="AA38" s="47" t="s">
        <v>2358</v>
      </c>
      <c r="AB38" s="47" t="s">
        <v>2376</v>
      </c>
      <c r="AC38" s="60" t="s">
        <v>2419</v>
      </c>
      <c r="AD38" s="60" t="s">
        <v>2433</v>
      </c>
      <c r="AE38" s="61" t="s">
        <v>2468</v>
      </c>
      <c r="AF38" s="61" t="s">
        <v>2487</v>
      </c>
    </row>
    <row r="39" spans="1:32" ht="28.8" x14ac:dyDescent="0.3">
      <c r="A39" s="45" t="s">
        <v>852</v>
      </c>
      <c r="B39" s="46">
        <v>0.11360000000000001</v>
      </c>
      <c r="C39" s="45" t="s">
        <v>853</v>
      </c>
      <c r="D39" s="45" t="s">
        <v>1488</v>
      </c>
      <c r="E39" s="45" t="s">
        <v>1489</v>
      </c>
      <c r="F39" t="s">
        <v>1672</v>
      </c>
      <c r="G39" s="48">
        <v>3.5499999999999997E-2</v>
      </c>
      <c r="H39" s="50"/>
      <c r="I39" s="50"/>
      <c r="J39" s="51">
        <v>0</v>
      </c>
      <c r="K39" s="53"/>
      <c r="L39" s="53"/>
      <c r="M39" s="54"/>
      <c r="N39" s="54"/>
      <c r="O39" s="55"/>
      <c r="P39" s="55"/>
      <c r="Q39" s="56"/>
      <c r="R39" s="56"/>
      <c r="S39" s="64"/>
      <c r="T39" s="64"/>
      <c r="U39" s="57"/>
      <c r="V39" s="57"/>
      <c r="W39" s="58"/>
      <c r="X39" s="58"/>
      <c r="Y39" s="59" t="s">
        <v>2330</v>
      </c>
      <c r="Z39" s="59" t="s">
        <v>2342</v>
      </c>
      <c r="AA39" s="47" t="s">
        <v>2374</v>
      </c>
      <c r="AB39" s="47" t="s">
        <v>2378</v>
      </c>
      <c r="AC39" s="60" t="s">
        <v>2417</v>
      </c>
      <c r="AD39" s="60" t="s">
        <v>2418</v>
      </c>
      <c r="AE39" s="61" t="s">
        <v>2468</v>
      </c>
      <c r="AF39" s="61" t="s">
        <v>2488</v>
      </c>
    </row>
    <row r="40" spans="1:32" ht="72" x14ac:dyDescent="0.3">
      <c r="A40" s="45" t="s">
        <v>854</v>
      </c>
      <c r="B40" s="46">
        <v>0.28589999999999999</v>
      </c>
      <c r="C40" s="45" t="s">
        <v>855</v>
      </c>
      <c r="D40" s="45" t="s">
        <v>1490</v>
      </c>
      <c r="E40" s="45" t="s">
        <v>1491</v>
      </c>
      <c r="F40" t="s">
        <v>1673</v>
      </c>
      <c r="G40" s="48">
        <v>3.7000000000000002E-3</v>
      </c>
      <c r="H40" s="50" t="s">
        <v>1983</v>
      </c>
      <c r="I40" s="50" t="s">
        <v>2001</v>
      </c>
      <c r="J40" s="52">
        <v>0</v>
      </c>
      <c r="K40" s="53" t="s">
        <v>2067</v>
      </c>
      <c r="L40" s="53" t="s">
        <v>2082</v>
      </c>
      <c r="M40" s="54" t="s">
        <v>2141</v>
      </c>
      <c r="N40" s="54" t="s">
        <v>2160</v>
      </c>
      <c r="O40" s="55" t="s">
        <v>2269</v>
      </c>
      <c r="P40" s="55" t="s">
        <v>2270</v>
      </c>
      <c r="Q40" s="56" t="s">
        <v>2279</v>
      </c>
      <c r="R40" s="56" t="s">
        <v>2286</v>
      </c>
      <c r="S40" s="64"/>
      <c r="T40" s="64"/>
      <c r="U40" s="57" t="s">
        <v>2307</v>
      </c>
      <c r="V40" s="57" t="s">
        <v>2302</v>
      </c>
      <c r="W40" s="58" t="s">
        <v>2316</v>
      </c>
      <c r="X40" s="58" t="s">
        <v>2322</v>
      </c>
      <c r="Y40" s="59" t="s">
        <v>2341</v>
      </c>
      <c r="Z40" s="59" t="s">
        <v>2342</v>
      </c>
      <c r="AA40" s="47" t="s">
        <v>2379</v>
      </c>
      <c r="AB40" s="47" t="s">
        <v>2380</v>
      </c>
      <c r="AC40" s="60" t="s">
        <v>2419</v>
      </c>
      <c r="AD40" s="60" t="s">
        <v>2421</v>
      </c>
      <c r="AE40" s="61" t="s">
        <v>2489</v>
      </c>
      <c r="AF40" s="61" t="s">
        <v>2490</v>
      </c>
    </row>
    <row r="41" spans="1:32" x14ac:dyDescent="0.3">
      <c r="A41" s="45" t="s">
        <v>868</v>
      </c>
      <c r="B41" s="45"/>
      <c r="C41" s="45" t="s">
        <v>869</v>
      </c>
      <c r="D41" s="45"/>
      <c r="E41" s="45"/>
      <c r="F41" t="s">
        <v>1674</v>
      </c>
      <c r="G41" s="47"/>
      <c r="H41" s="50"/>
      <c r="I41" s="50"/>
      <c r="J41" s="50"/>
      <c r="K41" s="53"/>
      <c r="L41" s="53"/>
      <c r="M41" s="54"/>
      <c r="N41" s="54"/>
      <c r="O41" s="55"/>
      <c r="P41" s="55"/>
      <c r="Q41" s="56"/>
      <c r="R41" s="56"/>
      <c r="S41" s="64"/>
      <c r="T41" s="64"/>
      <c r="U41" s="57"/>
      <c r="V41" s="57"/>
      <c r="W41" s="58"/>
      <c r="X41" s="58"/>
      <c r="Y41" s="59"/>
      <c r="Z41" s="59"/>
      <c r="AA41" s="47"/>
      <c r="AB41" s="47"/>
      <c r="AC41" s="60"/>
      <c r="AD41" s="60"/>
      <c r="AE41" s="61"/>
      <c r="AF41" s="61"/>
    </row>
    <row r="42" spans="1:32" x14ac:dyDescent="0.3">
      <c r="A42" s="45" t="s">
        <v>856</v>
      </c>
      <c r="B42" s="45"/>
      <c r="C42" s="45" t="s">
        <v>857</v>
      </c>
      <c r="D42" s="45"/>
      <c r="E42" s="45"/>
      <c r="F42" t="s">
        <v>1675</v>
      </c>
      <c r="G42" s="47"/>
      <c r="H42" s="50"/>
      <c r="I42" s="50"/>
      <c r="J42" s="50"/>
      <c r="K42" s="53"/>
      <c r="L42" s="53"/>
      <c r="M42" s="54"/>
      <c r="N42" s="54"/>
      <c r="O42" s="55"/>
      <c r="P42" s="55"/>
      <c r="Q42" s="56"/>
      <c r="R42" s="56"/>
      <c r="S42" s="64"/>
      <c r="T42" s="64"/>
      <c r="U42" s="57"/>
      <c r="V42" s="57"/>
      <c r="W42" s="58"/>
      <c r="X42" s="58"/>
      <c r="Y42" s="59"/>
      <c r="Z42" s="59"/>
      <c r="AA42" s="47"/>
      <c r="AB42" s="47"/>
      <c r="AC42" s="60"/>
      <c r="AD42" s="60"/>
      <c r="AE42" s="61"/>
      <c r="AF42" s="61"/>
    </row>
    <row r="43" spans="1:32" x14ac:dyDescent="0.3">
      <c r="A43" s="45" t="s">
        <v>81</v>
      </c>
      <c r="B43" s="45"/>
      <c r="C43" s="45" t="s">
        <v>858</v>
      </c>
      <c r="D43" s="45"/>
      <c r="E43" s="45"/>
      <c r="F43" t="s">
        <v>1676</v>
      </c>
      <c r="G43" s="47"/>
      <c r="H43" s="50"/>
      <c r="I43" s="50"/>
      <c r="J43" s="50"/>
      <c r="K43" s="53"/>
      <c r="L43" s="53"/>
      <c r="M43" s="54"/>
      <c r="N43" s="54"/>
      <c r="O43" s="55"/>
      <c r="P43" s="55"/>
      <c r="Q43" s="56"/>
      <c r="R43" s="56"/>
      <c r="S43" s="64"/>
      <c r="T43" s="64"/>
      <c r="U43" s="57"/>
      <c r="V43" s="57"/>
      <c r="W43" s="58"/>
      <c r="X43" s="58"/>
      <c r="Y43" s="59"/>
      <c r="Z43" s="59"/>
      <c r="AA43" s="47"/>
      <c r="AB43" s="47"/>
      <c r="AC43" s="60"/>
      <c r="AD43" s="60"/>
      <c r="AE43" s="61"/>
      <c r="AF43" s="61"/>
    </row>
    <row r="44" spans="1:32" x14ac:dyDescent="0.3">
      <c r="A44" s="45" t="s">
        <v>65</v>
      </c>
      <c r="B44" s="45"/>
      <c r="C44" s="45" t="s">
        <v>859</v>
      </c>
      <c r="D44" s="45"/>
      <c r="E44" s="45"/>
      <c r="F44" t="s">
        <v>1677</v>
      </c>
      <c r="G44" s="47"/>
      <c r="H44" s="50"/>
      <c r="I44" s="50"/>
      <c r="J44" s="50"/>
      <c r="K44" s="53"/>
      <c r="L44" s="53"/>
      <c r="M44" s="54"/>
      <c r="N44" s="54"/>
      <c r="O44" s="55"/>
      <c r="P44" s="55"/>
      <c r="Q44" s="56"/>
      <c r="R44" s="56"/>
      <c r="S44" s="64"/>
      <c r="T44" s="64"/>
      <c r="U44" s="57"/>
      <c r="V44" s="57"/>
      <c r="W44" s="58"/>
      <c r="X44" s="58"/>
      <c r="Y44" s="59"/>
      <c r="Z44" s="59"/>
      <c r="AA44" s="47"/>
      <c r="AB44" s="47"/>
      <c r="AC44" s="60"/>
      <c r="AD44" s="60"/>
      <c r="AE44" s="61"/>
      <c r="AF44" s="61"/>
    </row>
    <row r="45" spans="1:32" x14ac:dyDescent="0.3">
      <c r="A45" s="45" t="s">
        <v>860</v>
      </c>
      <c r="B45" s="45"/>
      <c r="C45" s="45" t="s">
        <v>861</v>
      </c>
      <c r="D45" s="45"/>
      <c r="E45" s="45"/>
      <c r="F45" t="s">
        <v>1678</v>
      </c>
      <c r="G45" s="47"/>
      <c r="H45" s="50"/>
      <c r="I45" s="50"/>
      <c r="J45" s="50"/>
      <c r="K45" s="53"/>
      <c r="L45" s="53"/>
      <c r="M45" s="54"/>
      <c r="N45" s="54"/>
      <c r="O45" s="55"/>
      <c r="P45" s="55"/>
      <c r="Q45" s="56"/>
      <c r="R45" s="56"/>
      <c r="S45" s="64"/>
      <c r="T45" s="64"/>
      <c r="U45" s="57"/>
      <c r="V45" s="57"/>
      <c r="W45" s="58"/>
      <c r="X45" s="58"/>
      <c r="Y45" s="59"/>
      <c r="Z45" s="59"/>
      <c r="AA45" s="47"/>
      <c r="AB45" s="47"/>
      <c r="AC45" s="60"/>
      <c r="AD45" s="60"/>
      <c r="AE45" s="61"/>
      <c r="AF45" s="61"/>
    </row>
    <row r="46" spans="1:32" ht="28.8" x14ac:dyDescent="0.3">
      <c r="A46" s="45" t="s">
        <v>862</v>
      </c>
      <c r="B46" s="45"/>
      <c r="C46" s="45" t="s">
        <v>863</v>
      </c>
      <c r="D46" s="45"/>
      <c r="E46" s="45"/>
      <c r="F46" t="s">
        <v>1679</v>
      </c>
      <c r="G46" s="47"/>
      <c r="H46" s="50"/>
      <c r="I46" s="50"/>
      <c r="J46" s="50"/>
      <c r="K46" s="53"/>
      <c r="L46" s="53"/>
      <c r="M46" s="54"/>
      <c r="N46" s="54"/>
      <c r="O46" s="55"/>
      <c r="P46" s="55"/>
      <c r="Q46" s="56"/>
      <c r="R46" s="56"/>
      <c r="S46" s="64"/>
      <c r="T46" s="64"/>
      <c r="U46" s="57"/>
      <c r="V46" s="57"/>
      <c r="W46" s="58"/>
      <c r="X46" s="58"/>
      <c r="Y46" s="59"/>
      <c r="Z46" s="59"/>
      <c r="AA46" s="47"/>
      <c r="AB46" s="47"/>
      <c r="AC46" s="60"/>
      <c r="AD46" s="60"/>
      <c r="AE46" s="61"/>
      <c r="AF46" s="61"/>
    </row>
    <row r="47" spans="1:32" x14ac:dyDescent="0.3">
      <c r="A47" s="45" t="s">
        <v>864</v>
      </c>
      <c r="B47" s="45"/>
      <c r="C47" s="45" t="s">
        <v>865</v>
      </c>
      <c r="D47" s="45"/>
      <c r="E47" s="45"/>
      <c r="F47" t="s">
        <v>1680</v>
      </c>
      <c r="G47" s="47"/>
      <c r="H47" s="50"/>
      <c r="I47" s="50"/>
      <c r="J47" s="50"/>
      <c r="K47" s="53"/>
      <c r="L47" s="53"/>
      <c r="M47" s="54"/>
      <c r="N47" s="54"/>
      <c r="O47" s="55"/>
      <c r="P47" s="55"/>
      <c r="Q47" s="56"/>
      <c r="R47" s="56"/>
      <c r="S47" s="64"/>
      <c r="T47" s="64"/>
      <c r="U47" s="57"/>
      <c r="V47" s="57"/>
      <c r="W47" s="58"/>
      <c r="X47" s="58"/>
      <c r="Y47" s="59"/>
      <c r="Z47" s="59"/>
      <c r="AA47" s="47"/>
      <c r="AB47" s="47"/>
      <c r="AC47" s="60"/>
      <c r="AD47" s="60"/>
      <c r="AE47" s="61"/>
      <c r="AF47" s="61"/>
    </row>
    <row r="48" spans="1:32" ht="28.8" x14ac:dyDescent="0.3">
      <c r="A48" s="45" t="s">
        <v>866</v>
      </c>
      <c r="B48" s="45"/>
      <c r="C48" s="45" t="s">
        <v>867</v>
      </c>
      <c r="D48" s="45"/>
      <c r="E48" s="45" t="s">
        <v>1492</v>
      </c>
      <c r="F48" t="s">
        <v>1681</v>
      </c>
      <c r="G48" s="48">
        <v>4.5100000000000001E-2</v>
      </c>
      <c r="H48" s="50" t="s">
        <v>1983</v>
      </c>
      <c r="I48" s="50" t="s">
        <v>2002</v>
      </c>
      <c r="J48" s="50"/>
      <c r="K48" s="53" t="s">
        <v>2067</v>
      </c>
      <c r="L48" s="53" t="s">
        <v>2066</v>
      </c>
      <c r="M48" s="54" t="s">
        <v>2141</v>
      </c>
      <c r="N48" s="54" t="s">
        <v>2161</v>
      </c>
      <c r="O48" s="55"/>
      <c r="P48" s="55"/>
      <c r="Q48" s="56" t="s">
        <v>2279</v>
      </c>
      <c r="R48" s="56" t="s">
        <v>2287</v>
      </c>
      <c r="S48" s="64"/>
      <c r="T48" s="64"/>
      <c r="U48" s="57"/>
      <c r="V48" s="57"/>
      <c r="W48" s="58"/>
      <c r="X48" s="58"/>
      <c r="Y48" s="59"/>
      <c r="Z48" s="59"/>
      <c r="AA48" s="47" t="s">
        <v>2358</v>
      </c>
      <c r="AB48" s="47" t="s">
        <v>2378</v>
      </c>
      <c r="AC48" s="60" t="s">
        <v>2419</v>
      </c>
      <c r="AD48" s="60" t="s">
        <v>2434</v>
      </c>
      <c r="AE48" s="61"/>
      <c r="AF48" s="61"/>
    </row>
    <row r="49" spans="1:32" ht="72" x14ac:dyDescent="0.3">
      <c r="A49" s="45" t="s">
        <v>870</v>
      </c>
      <c r="B49" s="45"/>
      <c r="C49" s="45" t="s">
        <v>871</v>
      </c>
      <c r="D49" s="45"/>
      <c r="E49" s="45" t="s">
        <v>1493</v>
      </c>
      <c r="F49" t="s">
        <v>1682</v>
      </c>
      <c r="G49" s="48">
        <v>2.1499999999999998E-2</v>
      </c>
      <c r="H49" s="50" t="s">
        <v>1983</v>
      </c>
      <c r="I49" s="50" t="s">
        <v>2003</v>
      </c>
      <c r="J49" s="50"/>
      <c r="K49" s="53" t="s">
        <v>2067</v>
      </c>
      <c r="L49" s="53" t="s">
        <v>2083</v>
      </c>
      <c r="M49" s="54" t="s">
        <v>2141</v>
      </c>
      <c r="N49" s="54" t="s">
        <v>2162</v>
      </c>
      <c r="O49" s="55"/>
      <c r="P49" s="55"/>
      <c r="Q49" s="56" t="s">
        <v>2279</v>
      </c>
      <c r="R49" s="56" t="s">
        <v>2287</v>
      </c>
      <c r="S49" s="64"/>
      <c r="T49" s="64"/>
      <c r="U49" s="57" t="s">
        <v>2308</v>
      </c>
      <c r="V49" s="57" t="s">
        <v>2302</v>
      </c>
      <c r="W49" s="58" t="s">
        <v>2316</v>
      </c>
      <c r="X49" s="58" t="s">
        <v>2323</v>
      </c>
      <c r="Y49" s="59" t="s">
        <v>2332</v>
      </c>
      <c r="Z49" s="59" t="s">
        <v>2344</v>
      </c>
      <c r="AA49" s="47" t="s">
        <v>2358</v>
      </c>
      <c r="AB49" s="47" t="s">
        <v>2381</v>
      </c>
      <c r="AC49" s="60"/>
      <c r="AD49" s="60"/>
      <c r="AE49" s="61"/>
      <c r="AF49" s="61"/>
    </row>
    <row r="50" spans="1:32" ht="72" x14ac:dyDescent="0.3">
      <c r="A50" s="45" t="s">
        <v>872</v>
      </c>
      <c r="B50" s="46">
        <v>0.2626</v>
      </c>
      <c r="C50" s="45" t="s">
        <v>873</v>
      </c>
      <c r="D50" s="45" t="s">
        <v>1494</v>
      </c>
      <c r="E50" s="45" t="s">
        <v>1495</v>
      </c>
      <c r="F50" t="s">
        <v>1683</v>
      </c>
      <c r="G50" s="48">
        <v>2.5600000000000001E-2</v>
      </c>
      <c r="H50" s="50" t="s">
        <v>1983</v>
      </c>
      <c r="I50" s="50" t="s">
        <v>2004</v>
      </c>
      <c r="J50" s="52">
        <v>0</v>
      </c>
      <c r="K50" s="53" t="s">
        <v>2067</v>
      </c>
      <c r="L50" s="53" t="s">
        <v>2084</v>
      </c>
      <c r="M50" s="54" t="s">
        <v>2141</v>
      </c>
      <c r="N50" s="54" t="s">
        <v>2163</v>
      </c>
      <c r="O50" s="55"/>
      <c r="P50" s="55"/>
      <c r="Q50" s="56" t="s">
        <v>2279</v>
      </c>
      <c r="R50" s="56" t="s">
        <v>2287</v>
      </c>
      <c r="S50" s="64"/>
      <c r="T50" s="64"/>
      <c r="U50" s="57" t="s">
        <v>2307</v>
      </c>
      <c r="V50" s="57" t="s">
        <v>2302</v>
      </c>
      <c r="W50" s="58" t="s">
        <v>2316</v>
      </c>
      <c r="X50" s="58" t="s">
        <v>2322</v>
      </c>
      <c r="Y50" s="59" t="s">
        <v>2330</v>
      </c>
      <c r="Z50" s="59" t="s">
        <v>2345</v>
      </c>
      <c r="AA50" s="47" t="s">
        <v>2358</v>
      </c>
      <c r="AB50" s="47" t="s">
        <v>2382</v>
      </c>
      <c r="AC50" s="60" t="s">
        <v>2417</v>
      </c>
      <c r="AD50" s="60" t="s">
        <v>2435</v>
      </c>
      <c r="AE50" s="61" t="s">
        <v>2484</v>
      </c>
      <c r="AF50" s="61" t="s">
        <v>2487</v>
      </c>
    </row>
    <row r="51" spans="1:32" ht="72" x14ac:dyDescent="0.3">
      <c r="A51" s="45" t="s">
        <v>874</v>
      </c>
      <c r="B51" s="45"/>
      <c r="C51" s="45" t="s">
        <v>875</v>
      </c>
      <c r="D51" s="45"/>
      <c r="E51" s="45" t="s">
        <v>1496</v>
      </c>
      <c r="F51" t="s">
        <v>1684</v>
      </c>
      <c r="G51" s="48">
        <v>4.5999999999999999E-3</v>
      </c>
      <c r="H51" s="50"/>
      <c r="I51" s="50"/>
      <c r="J51" s="50"/>
      <c r="K51" s="53"/>
      <c r="L51" s="53"/>
      <c r="M51" s="54"/>
      <c r="N51" s="54"/>
      <c r="O51" s="55"/>
      <c r="P51" s="55"/>
      <c r="Q51" s="56" t="s">
        <v>2279</v>
      </c>
      <c r="R51" s="56" t="s">
        <v>2288</v>
      </c>
      <c r="S51" s="64"/>
      <c r="T51" s="64"/>
      <c r="U51" s="57" t="s">
        <v>2309</v>
      </c>
      <c r="V51" s="57" t="s">
        <v>2302</v>
      </c>
      <c r="W51" s="58" t="s">
        <v>2316</v>
      </c>
      <c r="X51" s="58" t="s">
        <v>2325</v>
      </c>
      <c r="Y51" s="59" t="s">
        <v>2332</v>
      </c>
      <c r="Z51" s="59" t="s">
        <v>2345</v>
      </c>
      <c r="AA51" s="47" t="s">
        <v>2358</v>
      </c>
      <c r="AB51" s="47" t="s">
        <v>2372</v>
      </c>
      <c r="AC51" s="60" t="s">
        <v>2419</v>
      </c>
      <c r="AD51" s="60" t="s">
        <v>2436</v>
      </c>
      <c r="AE51" s="61"/>
      <c r="AF51" s="61"/>
    </row>
    <row r="52" spans="1:32" x14ac:dyDescent="0.3">
      <c r="A52" s="45" t="s">
        <v>876</v>
      </c>
      <c r="B52" s="45"/>
      <c r="C52" s="45" t="s">
        <v>877</v>
      </c>
      <c r="D52" s="45"/>
      <c r="E52" s="45"/>
      <c r="F52" t="s">
        <v>1685</v>
      </c>
      <c r="G52" s="47"/>
      <c r="H52" s="50"/>
      <c r="I52" s="50"/>
      <c r="J52" s="50"/>
      <c r="K52" s="53"/>
      <c r="L52" s="53"/>
      <c r="M52" s="54"/>
      <c r="N52" s="54"/>
      <c r="O52" s="55"/>
      <c r="P52" s="55"/>
      <c r="Q52" s="56"/>
      <c r="R52" s="56"/>
      <c r="S52" s="64"/>
      <c r="T52" s="64"/>
      <c r="U52" s="57"/>
      <c r="V52" s="57"/>
      <c r="W52" s="58"/>
      <c r="X52" s="58"/>
      <c r="Y52" s="59"/>
      <c r="Z52" s="59"/>
      <c r="AA52" s="47"/>
      <c r="AB52" s="47"/>
      <c r="AC52" s="60"/>
      <c r="AD52" s="60"/>
      <c r="AE52" s="61"/>
      <c r="AF52" s="61"/>
    </row>
    <row r="53" spans="1:32" x14ac:dyDescent="0.3">
      <c r="A53" s="45" t="s">
        <v>878</v>
      </c>
      <c r="B53" s="45"/>
      <c r="C53" s="45" t="s">
        <v>879</v>
      </c>
      <c r="D53" s="45"/>
      <c r="E53" s="45"/>
      <c r="F53" t="s">
        <v>1686</v>
      </c>
      <c r="G53" s="47"/>
      <c r="H53" s="50"/>
      <c r="I53" s="50"/>
      <c r="J53" s="50"/>
      <c r="K53" s="53"/>
      <c r="L53" s="53"/>
      <c r="M53" s="54"/>
      <c r="N53" s="54"/>
      <c r="O53" s="55"/>
      <c r="P53" s="55"/>
      <c r="Q53" s="56"/>
      <c r="R53" s="56"/>
      <c r="S53" s="64"/>
      <c r="T53" s="64"/>
      <c r="U53" s="57"/>
      <c r="V53" s="57"/>
      <c r="W53" s="58"/>
      <c r="X53" s="58"/>
      <c r="Y53" s="59"/>
      <c r="Z53" s="59"/>
      <c r="AA53" s="47"/>
      <c r="AB53" s="47"/>
      <c r="AC53" s="60"/>
      <c r="AD53" s="60"/>
      <c r="AE53" s="61"/>
      <c r="AF53" s="61"/>
    </row>
    <row r="54" spans="1:32" ht="72" x14ac:dyDescent="0.3">
      <c r="A54" s="45" t="s">
        <v>880</v>
      </c>
      <c r="B54" s="46">
        <v>0.1817</v>
      </c>
      <c r="C54" s="45" t="s">
        <v>881</v>
      </c>
      <c r="D54" s="45" t="s">
        <v>1497</v>
      </c>
      <c r="E54" s="45" t="s">
        <v>1498</v>
      </c>
      <c r="F54" t="s">
        <v>1687</v>
      </c>
      <c r="G54" s="48">
        <v>3.73E-2</v>
      </c>
      <c r="H54" s="50" t="s">
        <v>2005</v>
      </c>
      <c r="I54" s="50" t="s">
        <v>2006</v>
      </c>
      <c r="J54" s="51">
        <v>8.5400000000000004E-2</v>
      </c>
      <c r="K54" s="53" t="s">
        <v>2065</v>
      </c>
      <c r="L54" s="53" t="s">
        <v>2085</v>
      </c>
      <c r="M54" s="54" t="s">
        <v>2164</v>
      </c>
      <c r="N54" s="54" t="s">
        <v>2165</v>
      </c>
      <c r="O54" s="55"/>
      <c r="P54" s="55"/>
      <c r="Q54" s="56" t="s">
        <v>2289</v>
      </c>
      <c r="R54" s="56" t="s">
        <v>2286</v>
      </c>
      <c r="S54" s="64"/>
      <c r="T54" s="64"/>
      <c r="U54" s="57" t="s">
        <v>2309</v>
      </c>
      <c r="V54" s="57" t="s">
        <v>2302</v>
      </c>
      <c r="W54" s="58" t="s">
        <v>2316</v>
      </c>
      <c r="X54" s="58" t="s">
        <v>2325</v>
      </c>
      <c r="Y54" s="59"/>
      <c r="Z54" s="59"/>
      <c r="AA54" s="47" t="s">
        <v>2374</v>
      </c>
      <c r="AB54" s="47" t="s">
        <v>2383</v>
      </c>
      <c r="AC54" s="60" t="s">
        <v>2429</v>
      </c>
      <c r="AD54" s="60" t="s">
        <v>2426</v>
      </c>
      <c r="AE54" s="61" t="s">
        <v>2468</v>
      </c>
      <c r="AF54" s="61" t="s">
        <v>2488</v>
      </c>
    </row>
    <row r="55" spans="1:32" x14ac:dyDescent="0.3">
      <c r="A55" s="45" t="s">
        <v>882</v>
      </c>
      <c r="B55" s="45"/>
      <c r="C55" s="45" t="s">
        <v>883</v>
      </c>
      <c r="D55" s="45"/>
      <c r="E55" s="45"/>
      <c r="F55" t="s">
        <v>1688</v>
      </c>
      <c r="G55" s="47"/>
      <c r="H55" s="50"/>
      <c r="I55" s="50"/>
      <c r="J55" s="50"/>
      <c r="K55" s="53"/>
      <c r="L55" s="53"/>
      <c r="M55" s="54"/>
      <c r="N55" s="54"/>
      <c r="O55" s="55"/>
      <c r="P55" s="55"/>
      <c r="Q55" s="56"/>
      <c r="R55" s="56"/>
      <c r="S55" s="64"/>
      <c r="T55" s="64"/>
      <c r="U55" s="57"/>
      <c r="V55" s="57"/>
      <c r="W55" s="58"/>
      <c r="X55" s="58"/>
      <c r="Y55" s="59"/>
      <c r="Z55" s="59"/>
      <c r="AA55" s="47"/>
      <c r="AB55" s="47"/>
      <c r="AC55" s="60"/>
      <c r="AD55" s="60"/>
      <c r="AE55" s="61"/>
      <c r="AF55" s="61"/>
    </row>
    <row r="56" spans="1:32" x14ac:dyDescent="0.3">
      <c r="A56" s="45" t="s">
        <v>884</v>
      </c>
      <c r="B56" s="45"/>
      <c r="C56" s="45" t="s">
        <v>885</v>
      </c>
      <c r="D56" s="45"/>
      <c r="E56" s="45"/>
      <c r="F56" t="s">
        <v>1689</v>
      </c>
      <c r="G56" s="47"/>
      <c r="H56" s="50"/>
      <c r="I56" s="50"/>
      <c r="J56" s="50"/>
      <c r="K56" s="53"/>
      <c r="L56" s="53"/>
      <c r="M56" s="54"/>
      <c r="N56" s="54"/>
      <c r="O56" s="55"/>
      <c r="P56" s="55"/>
      <c r="Q56" s="56"/>
      <c r="R56" s="56"/>
      <c r="S56" s="64"/>
      <c r="T56" s="64"/>
      <c r="U56" s="57"/>
      <c r="V56" s="57"/>
      <c r="W56" s="58"/>
      <c r="X56" s="58"/>
      <c r="Y56" s="59"/>
      <c r="Z56" s="59"/>
      <c r="AA56" s="47"/>
      <c r="AB56" s="47"/>
      <c r="AC56" s="60"/>
      <c r="AD56" s="60"/>
      <c r="AE56" s="61"/>
      <c r="AF56" s="61"/>
    </row>
    <row r="57" spans="1:32" x14ac:dyDescent="0.3">
      <c r="A57" s="45" t="s">
        <v>886</v>
      </c>
      <c r="B57" s="45"/>
      <c r="C57" s="45" t="s">
        <v>887</v>
      </c>
      <c r="D57" s="45"/>
      <c r="E57" s="45"/>
      <c r="F57" t="s">
        <v>1690</v>
      </c>
      <c r="G57" s="47"/>
      <c r="H57" s="50"/>
      <c r="I57" s="50"/>
      <c r="J57" s="50"/>
      <c r="K57" s="53"/>
      <c r="L57" s="53"/>
      <c r="M57" s="54"/>
      <c r="N57" s="54"/>
      <c r="O57" s="55"/>
      <c r="P57" s="55"/>
      <c r="Q57" s="56"/>
      <c r="R57" s="56"/>
      <c r="S57" s="64"/>
      <c r="T57" s="64"/>
      <c r="U57" s="57"/>
      <c r="V57" s="57"/>
      <c r="W57" s="58"/>
      <c r="X57" s="58"/>
      <c r="Y57" s="59"/>
      <c r="Z57" s="59"/>
      <c r="AA57" s="47"/>
      <c r="AB57" s="47"/>
      <c r="AC57" s="60"/>
      <c r="AD57" s="60"/>
      <c r="AE57" s="61"/>
      <c r="AF57" s="61"/>
    </row>
    <row r="58" spans="1:32" x14ac:dyDescent="0.3">
      <c r="A58" s="45" t="s">
        <v>888</v>
      </c>
      <c r="B58" s="45"/>
      <c r="C58" s="45" t="s">
        <v>889</v>
      </c>
      <c r="D58" s="45"/>
      <c r="E58" s="45"/>
      <c r="F58" t="s">
        <v>1691</v>
      </c>
      <c r="G58" s="47"/>
      <c r="H58" s="50"/>
      <c r="I58" s="50"/>
      <c r="J58" s="50"/>
      <c r="K58" s="53"/>
      <c r="L58" s="53"/>
      <c r="M58" s="54"/>
      <c r="N58" s="54"/>
      <c r="O58" s="55"/>
      <c r="P58" s="55"/>
      <c r="Q58" s="56"/>
      <c r="R58" s="56"/>
      <c r="S58" s="64"/>
      <c r="T58" s="64"/>
      <c r="U58" s="57"/>
      <c r="V58" s="57"/>
      <c r="W58" s="58"/>
      <c r="X58" s="58"/>
      <c r="Y58" s="59"/>
      <c r="Z58" s="59"/>
      <c r="AA58" s="47"/>
      <c r="AB58" s="47"/>
      <c r="AC58" s="60"/>
      <c r="AD58" s="60"/>
      <c r="AE58" s="61"/>
      <c r="AF58" s="61"/>
    </row>
    <row r="59" spans="1:32" x14ac:dyDescent="0.3">
      <c r="A59" s="45" t="s">
        <v>890</v>
      </c>
      <c r="B59" s="45"/>
      <c r="C59" s="45" t="s">
        <v>891</v>
      </c>
      <c r="D59" s="45"/>
      <c r="E59" s="45"/>
      <c r="F59" t="s">
        <v>1692</v>
      </c>
      <c r="G59" s="47"/>
      <c r="H59" s="50"/>
      <c r="I59" s="50"/>
      <c r="J59" s="50"/>
      <c r="K59" s="53"/>
      <c r="L59" s="53"/>
      <c r="M59" s="54"/>
      <c r="N59" s="54"/>
      <c r="O59" s="55"/>
      <c r="P59" s="55"/>
      <c r="Q59" s="56"/>
      <c r="R59" s="56"/>
      <c r="S59" s="64"/>
      <c r="T59" s="64"/>
      <c r="U59" s="57"/>
      <c r="V59" s="57"/>
      <c r="W59" s="58"/>
      <c r="X59" s="58"/>
      <c r="Y59" s="59"/>
      <c r="Z59" s="59"/>
      <c r="AA59" s="47"/>
      <c r="AB59" s="47"/>
      <c r="AC59" s="60"/>
      <c r="AD59" s="60"/>
      <c r="AE59" s="61"/>
      <c r="AF59" s="61"/>
    </row>
    <row r="60" spans="1:32" x14ac:dyDescent="0.3">
      <c r="A60" s="45" t="s">
        <v>468</v>
      </c>
      <c r="B60" s="45"/>
      <c r="C60" s="45" t="s">
        <v>892</v>
      </c>
      <c r="D60" s="45"/>
      <c r="E60" s="45"/>
      <c r="F60" t="s">
        <v>1693</v>
      </c>
      <c r="G60" s="47"/>
      <c r="H60" s="50"/>
      <c r="I60" s="50"/>
      <c r="J60" s="50"/>
      <c r="K60" s="53"/>
      <c r="L60" s="53"/>
      <c r="M60" s="54"/>
      <c r="N60" s="54"/>
      <c r="O60" s="55"/>
      <c r="P60" s="55"/>
      <c r="Q60" s="56"/>
      <c r="R60" s="56"/>
      <c r="S60" s="64"/>
      <c r="T60" s="64"/>
      <c r="U60" s="57"/>
      <c r="V60" s="57"/>
      <c r="W60" s="58"/>
      <c r="X60" s="58"/>
      <c r="Y60" s="59"/>
      <c r="Z60" s="59"/>
      <c r="AA60" s="47"/>
      <c r="AB60" s="47"/>
      <c r="AC60" s="60"/>
      <c r="AD60" s="60"/>
      <c r="AE60" s="61"/>
      <c r="AF60" s="61"/>
    </row>
    <row r="61" spans="1:32" x14ac:dyDescent="0.3">
      <c r="A61" s="45" t="s">
        <v>893</v>
      </c>
      <c r="B61" s="45"/>
      <c r="C61" s="45" t="s">
        <v>894</v>
      </c>
      <c r="D61" s="45"/>
      <c r="E61" s="45"/>
      <c r="F61" t="s">
        <v>1694</v>
      </c>
      <c r="G61" s="47"/>
      <c r="H61" s="50"/>
      <c r="I61" s="50"/>
      <c r="J61" s="50"/>
      <c r="K61" s="53"/>
      <c r="L61" s="53"/>
      <c r="M61" s="54"/>
      <c r="N61" s="54"/>
      <c r="O61" s="55"/>
      <c r="P61" s="55"/>
      <c r="Q61" s="56"/>
      <c r="R61" s="56"/>
      <c r="S61" s="64"/>
      <c r="T61" s="64"/>
      <c r="U61" s="57"/>
      <c r="V61" s="57"/>
      <c r="W61" s="58"/>
      <c r="X61" s="58"/>
      <c r="Y61" s="59"/>
      <c r="Z61" s="59"/>
      <c r="AA61" s="47"/>
      <c r="AB61" s="47"/>
      <c r="AC61" s="60"/>
      <c r="AD61" s="60"/>
      <c r="AE61" s="61"/>
      <c r="AF61" s="61"/>
    </row>
    <row r="62" spans="1:32" x14ac:dyDescent="0.3">
      <c r="A62" s="45" t="s">
        <v>895</v>
      </c>
      <c r="B62" s="45"/>
      <c r="C62" s="45" t="s">
        <v>896</v>
      </c>
      <c r="D62" s="45"/>
      <c r="E62" s="45"/>
      <c r="F62" t="s">
        <v>1695</v>
      </c>
      <c r="G62" s="47"/>
      <c r="H62" s="50"/>
      <c r="I62" s="50"/>
      <c r="J62" s="50"/>
      <c r="K62" s="53"/>
      <c r="L62" s="53"/>
      <c r="M62" s="54"/>
      <c r="N62" s="54"/>
      <c r="O62" s="55"/>
      <c r="P62" s="55"/>
      <c r="Q62" s="56"/>
      <c r="R62" s="56"/>
      <c r="S62" s="64"/>
      <c r="T62" s="64"/>
      <c r="U62" s="57"/>
      <c r="V62" s="57"/>
      <c r="W62" s="58"/>
      <c r="X62" s="58"/>
      <c r="Y62" s="59"/>
      <c r="Z62" s="59"/>
      <c r="AA62" s="47"/>
      <c r="AB62" s="47"/>
      <c r="AC62" s="60"/>
      <c r="AD62" s="60"/>
      <c r="AE62" s="61"/>
      <c r="AF62" s="61"/>
    </row>
    <row r="63" spans="1:32" ht="28.8" x14ac:dyDescent="0.3">
      <c r="A63" s="45" t="s">
        <v>66</v>
      </c>
      <c r="B63" s="45"/>
      <c r="C63" s="45" t="s">
        <v>897</v>
      </c>
      <c r="D63" s="45" t="s">
        <v>1499</v>
      </c>
      <c r="E63" s="45" t="s">
        <v>1500</v>
      </c>
      <c r="F63" t="s">
        <v>1696</v>
      </c>
      <c r="G63" s="48">
        <v>2.2000000000000001E-3</v>
      </c>
      <c r="H63" s="50" t="s">
        <v>1983</v>
      </c>
      <c r="I63" s="50" t="s">
        <v>2007</v>
      </c>
      <c r="J63" s="52">
        <v>0</v>
      </c>
      <c r="K63" s="53" t="s">
        <v>2067</v>
      </c>
      <c r="L63" s="53" t="s">
        <v>2086</v>
      </c>
      <c r="M63" s="54" t="s">
        <v>2141</v>
      </c>
      <c r="N63" s="54" t="s">
        <v>2166</v>
      </c>
      <c r="O63" s="55"/>
      <c r="P63" s="55"/>
      <c r="Q63" s="56"/>
      <c r="R63" s="56"/>
      <c r="S63" s="64"/>
      <c r="T63" s="64"/>
      <c r="U63" s="57"/>
      <c r="V63" s="57"/>
      <c r="W63" s="58"/>
      <c r="X63" s="58"/>
      <c r="Y63" s="59"/>
      <c r="Z63" s="59"/>
      <c r="AA63" s="47" t="s">
        <v>2358</v>
      </c>
      <c r="AB63" s="47" t="s">
        <v>2372</v>
      </c>
      <c r="AC63" s="60"/>
      <c r="AD63" s="60"/>
      <c r="AE63" s="61"/>
      <c r="AF63" s="61"/>
    </row>
    <row r="64" spans="1:32" x14ac:dyDescent="0.3">
      <c r="A64" s="45" t="s">
        <v>898</v>
      </c>
      <c r="B64" s="45"/>
      <c r="C64" s="45" t="s">
        <v>899</v>
      </c>
      <c r="D64" s="45"/>
      <c r="E64" s="45"/>
      <c r="F64" t="s">
        <v>1697</v>
      </c>
      <c r="G64" s="47"/>
      <c r="H64" s="50"/>
      <c r="I64" s="50"/>
      <c r="J64" s="50"/>
      <c r="K64" s="53"/>
      <c r="L64" s="53"/>
      <c r="M64" s="54"/>
      <c r="N64" s="54"/>
      <c r="O64" s="55"/>
      <c r="P64" s="55"/>
      <c r="Q64" s="56"/>
      <c r="R64" s="56"/>
      <c r="S64" s="64"/>
      <c r="T64" s="64"/>
      <c r="U64" s="57"/>
      <c r="V64" s="57"/>
      <c r="W64" s="58"/>
      <c r="X64" s="58"/>
      <c r="Y64" s="59"/>
      <c r="Z64" s="59"/>
      <c r="AA64" s="47"/>
      <c r="AB64" s="47"/>
      <c r="AC64" s="60"/>
      <c r="AD64" s="60"/>
      <c r="AE64" s="61"/>
      <c r="AF64" s="61"/>
    </row>
    <row r="65" spans="1:32" ht="28.8" x14ac:dyDescent="0.3">
      <c r="A65" s="45" t="s">
        <v>326</v>
      </c>
      <c r="B65" s="46">
        <v>0.18310000000000001</v>
      </c>
      <c r="C65" s="45" t="s">
        <v>900</v>
      </c>
      <c r="D65" s="45" t="s">
        <v>1501</v>
      </c>
      <c r="E65" s="45" t="s">
        <v>1502</v>
      </c>
      <c r="F65" t="s">
        <v>1698</v>
      </c>
      <c r="G65" s="48">
        <v>6.2E-2</v>
      </c>
      <c r="H65" s="50" t="s">
        <v>2008</v>
      </c>
      <c r="I65" s="50" t="s">
        <v>2009</v>
      </c>
      <c r="J65" s="51">
        <v>0.35039999999999999</v>
      </c>
      <c r="K65" s="53" t="s">
        <v>2069</v>
      </c>
      <c r="L65" s="53" t="s">
        <v>2085</v>
      </c>
      <c r="M65" s="54" t="s">
        <v>2164</v>
      </c>
      <c r="N65" s="54" t="s">
        <v>2167</v>
      </c>
      <c r="O65" s="55"/>
      <c r="P65" s="55"/>
      <c r="Q65" s="56" t="s">
        <v>2279</v>
      </c>
      <c r="R65" s="56" t="s">
        <v>2283</v>
      </c>
      <c r="S65" s="64"/>
      <c r="T65" s="64"/>
      <c r="U65" s="57"/>
      <c r="V65" s="57"/>
      <c r="W65" s="58"/>
      <c r="X65" s="58"/>
      <c r="Y65" s="59" t="s">
        <v>2341</v>
      </c>
      <c r="Z65" s="59" t="s">
        <v>2338</v>
      </c>
      <c r="AA65" s="47" t="s">
        <v>2384</v>
      </c>
      <c r="AB65" s="47" t="s">
        <v>2385</v>
      </c>
      <c r="AC65" s="60" t="s">
        <v>2427</v>
      </c>
      <c r="AD65" s="60" t="s">
        <v>2431</v>
      </c>
      <c r="AE65" s="61" t="s">
        <v>2480</v>
      </c>
      <c r="AF65" s="61" t="s">
        <v>2491</v>
      </c>
    </row>
    <row r="66" spans="1:32" ht="72" x14ac:dyDescent="0.3">
      <c r="A66" s="45" t="s">
        <v>242</v>
      </c>
      <c r="B66" s="46">
        <v>4.1000000000000002E-2</v>
      </c>
      <c r="C66" s="45" t="s">
        <v>901</v>
      </c>
      <c r="D66" s="45" t="s">
        <v>1503</v>
      </c>
      <c r="E66" s="45" t="s">
        <v>1504</v>
      </c>
      <c r="F66" t="s">
        <v>1699</v>
      </c>
      <c r="G66" s="48">
        <v>9.2799999999999994E-2</v>
      </c>
      <c r="H66" s="50" t="s">
        <v>2010</v>
      </c>
      <c r="I66" s="50" t="s">
        <v>2011</v>
      </c>
      <c r="J66" s="51">
        <v>0.28920000000000001</v>
      </c>
      <c r="K66" s="53" t="s">
        <v>2087</v>
      </c>
      <c r="L66" s="53" t="s">
        <v>2074</v>
      </c>
      <c r="M66" s="54" t="s">
        <v>2168</v>
      </c>
      <c r="N66" s="54" t="s">
        <v>2169</v>
      </c>
      <c r="O66" s="55"/>
      <c r="P66" s="55"/>
      <c r="Q66" s="56" t="s">
        <v>2279</v>
      </c>
      <c r="R66" s="56" t="s">
        <v>2290</v>
      </c>
      <c r="S66" s="64"/>
      <c r="T66" s="64"/>
      <c r="U66" s="57" t="s">
        <v>2308</v>
      </c>
      <c r="V66" s="57" t="s">
        <v>2302</v>
      </c>
      <c r="W66" s="58" t="s">
        <v>2316</v>
      </c>
      <c r="X66" s="58" t="s">
        <v>2323</v>
      </c>
      <c r="Y66" s="59" t="s">
        <v>2339</v>
      </c>
      <c r="Z66" s="59" t="s">
        <v>2346</v>
      </c>
      <c r="AA66" s="47" t="s">
        <v>2386</v>
      </c>
      <c r="AB66" s="47" t="s">
        <v>2387</v>
      </c>
      <c r="AC66" s="60" t="s">
        <v>2429</v>
      </c>
      <c r="AD66" s="60" t="s">
        <v>2437</v>
      </c>
      <c r="AE66" s="61" t="s">
        <v>2482</v>
      </c>
      <c r="AF66" s="61" t="s">
        <v>2492</v>
      </c>
    </row>
    <row r="67" spans="1:32" x14ac:dyDescent="0.3">
      <c r="A67" s="45" t="s">
        <v>902</v>
      </c>
      <c r="B67" s="45"/>
      <c r="C67" s="45" t="s">
        <v>903</v>
      </c>
      <c r="D67" s="45"/>
      <c r="E67" s="45"/>
      <c r="F67" t="s">
        <v>1700</v>
      </c>
      <c r="G67" s="47"/>
      <c r="H67" s="50"/>
      <c r="I67" s="50"/>
      <c r="J67" s="50"/>
      <c r="K67" s="53"/>
      <c r="L67" s="53"/>
      <c r="M67" s="54"/>
      <c r="N67" s="54"/>
      <c r="O67" s="55"/>
      <c r="P67" s="55"/>
      <c r="Q67" s="56"/>
      <c r="R67" s="56"/>
      <c r="S67" s="64"/>
      <c r="T67" s="64"/>
      <c r="U67" s="57"/>
      <c r="V67" s="57"/>
      <c r="W67" s="58"/>
      <c r="X67" s="58"/>
      <c r="Y67" s="59"/>
      <c r="Z67" s="59"/>
      <c r="AA67" s="47"/>
      <c r="AB67" s="47"/>
      <c r="AC67" s="60"/>
      <c r="AD67" s="60"/>
      <c r="AE67" s="61"/>
      <c r="AF67" s="61"/>
    </row>
    <row r="68" spans="1:32" ht="28.8" x14ac:dyDescent="0.3">
      <c r="A68" s="45" t="s">
        <v>59</v>
      </c>
      <c r="B68" s="46">
        <v>0.19350000000000001</v>
      </c>
      <c r="C68" s="45" t="s">
        <v>904</v>
      </c>
      <c r="D68" s="45" t="s">
        <v>1505</v>
      </c>
      <c r="E68" s="45" t="s">
        <v>1506</v>
      </c>
      <c r="F68" t="s">
        <v>1701</v>
      </c>
      <c r="G68" s="48">
        <v>5.0000000000000001E-4</v>
      </c>
      <c r="H68" s="50"/>
      <c r="I68" s="50"/>
      <c r="J68" s="51">
        <v>0</v>
      </c>
      <c r="K68" s="53"/>
      <c r="L68" s="53"/>
      <c r="M68" s="54"/>
      <c r="N68" s="54"/>
      <c r="O68" s="55"/>
      <c r="P68" s="55"/>
      <c r="Q68" s="56"/>
      <c r="R68" s="56"/>
      <c r="S68" s="64"/>
      <c r="T68" s="64"/>
      <c r="U68" s="57"/>
      <c r="V68" s="57"/>
      <c r="W68" s="58"/>
      <c r="X68" s="58"/>
      <c r="Y68" s="59" t="s">
        <v>2330</v>
      </c>
      <c r="Z68" s="59" t="s">
        <v>2342</v>
      </c>
      <c r="AA68" s="47" t="s">
        <v>2374</v>
      </c>
      <c r="AB68" s="47" t="s">
        <v>2383</v>
      </c>
      <c r="AC68" s="60" t="s">
        <v>2419</v>
      </c>
      <c r="AD68" s="60" t="s">
        <v>2438</v>
      </c>
      <c r="AE68" s="61" t="s">
        <v>2480</v>
      </c>
      <c r="AF68" s="61" t="s">
        <v>2493</v>
      </c>
    </row>
    <row r="69" spans="1:32" ht="72" x14ac:dyDescent="0.3">
      <c r="A69" s="45" t="s">
        <v>675</v>
      </c>
      <c r="B69" s="46">
        <v>0.2082</v>
      </c>
      <c r="C69" s="45" t="s">
        <v>905</v>
      </c>
      <c r="D69" s="45" t="s">
        <v>1507</v>
      </c>
      <c r="E69" s="45" t="s">
        <v>1508</v>
      </c>
      <c r="F69" t="s">
        <v>1702</v>
      </c>
      <c r="G69" s="48">
        <v>2.4899999999999999E-2</v>
      </c>
      <c r="H69" s="50" t="s">
        <v>2012</v>
      </c>
      <c r="I69" s="50" t="s">
        <v>2013</v>
      </c>
      <c r="J69" s="51">
        <v>0.10059999999999999</v>
      </c>
      <c r="K69" s="53" t="s">
        <v>2071</v>
      </c>
      <c r="L69" s="53" t="s">
        <v>2088</v>
      </c>
      <c r="M69" s="54" t="s">
        <v>2170</v>
      </c>
      <c r="N69" s="54" t="s">
        <v>2171</v>
      </c>
      <c r="O69" s="55" t="s">
        <v>2264</v>
      </c>
      <c r="P69" s="55" t="s">
        <v>2271</v>
      </c>
      <c r="Q69" s="56" t="s">
        <v>2291</v>
      </c>
      <c r="R69" s="56" t="s">
        <v>2292</v>
      </c>
      <c r="S69" s="64"/>
      <c r="T69" s="64"/>
      <c r="U69" s="57" t="s">
        <v>2303</v>
      </c>
      <c r="V69" s="57" t="s">
        <v>2310</v>
      </c>
      <c r="W69" s="58" t="s">
        <v>2316</v>
      </c>
      <c r="X69" s="58" t="s">
        <v>2318</v>
      </c>
      <c r="Y69" s="59" t="s">
        <v>2347</v>
      </c>
      <c r="Z69" s="59" t="s">
        <v>2340</v>
      </c>
      <c r="AA69" s="47" t="s">
        <v>2388</v>
      </c>
      <c r="AB69" s="47" t="s">
        <v>2389</v>
      </c>
      <c r="AC69" s="60" t="s">
        <v>2439</v>
      </c>
      <c r="AD69" s="60" t="s">
        <v>2440</v>
      </c>
      <c r="AE69" s="61" t="s">
        <v>2473</v>
      </c>
      <c r="AF69" s="61" t="s">
        <v>2467</v>
      </c>
    </row>
    <row r="70" spans="1:32" ht="72" x14ac:dyDescent="0.3">
      <c r="A70" s="45" t="s">
        <v>284</v>
      </c>
      <c r="B70" s="46">
        <v>6.4500000000000002E-2</v>
      </c>
      <c r="C70" s="45" t="s">
        <v>906</v>
      </c>
      <c r="D70" s="45" t="s">
        <v>1509</v>
      </c>
      <c r="E70" s="45" t="s">
        <v>1510</v>
      </c>
      <c r="F70" t="s">
        <v>1703</v>
      </c>
      <c r="G70" s="48">
        <v>0.13300000000000001</v>
      </c>
      <c r="H70" s="50" t="s">
        <v>2014</v>
      </c>
      <c r="I70" s="50" t="s">
        <v>2015</v>
      </c>
      <c r="J70" s="51">
        <v>8.7800000000000003E-2</v>
      </c>
      <c r="K70" s="53" t="s">
        <v>2089</v>
      </c>
      <c r="L70" s="53" t="s">
        <v>2090</v>
      </c>
      <c r="M70" s="54" t="s">
        <v>2172</v>
      </c>
      <c r="N70" s="54" t="s">
        <v>2173</v>
      </c>
      <c r="O70" s="55" t="s">
        <v>2262</v>
      </c>
      <c r="P70" s="55" t="s">
        <v>2272</v>
      </c>
      <c r="Q70" s="56" t="s">
        <v>2279</v>
      </c>
      <c r="R70" s="56" t="s">
        <v>2293</v>
      </c>
      <c r="S70" s="64"/>
      <c r="T70" s="64"/>
      <c r="U70" s="57" t="s">
        <v>2306</v>
      </c>
      <c r="V70" s="57" t="s">
        <v>2310</v>
      </c>
      <c r="W70" s="58" t="s">
        <v>2316</v>
      </c>
      <c r="X70" s="58" t="s">
        <v>2321</v>
      </c>
      <c r="Y70" s="59" t="s">
        <v>2334</v>
      </c>
      <c r="Z70" s="59" t="s">
        <v>2346</v>
      </c>
      <c r="AA70" s="47" t="s">
        <v>2384</v>
      </c>
      <c r="AB70" s="47" t="s">
        <v>2390</v>
      </c>
      <c r="AC70" s="60" t="s">
        <v>2419</v>
      </c>
      <c r="AD70" s="60" t="s">
        <v>2441</v>
      </c>
      <c r="AE70" s="61" t="s">
        <v>2471</v>
      </c>
      <c r="AF70" s="61" t="s">
        <v>2487</v>
      </c>
    </row>
    <row r="71" spans="1:32" ht="28.8" x14ac:dyDescent="0.3">
      <c r="A71" s="45" t="s">
        <v>907</v>
      </c>
      <c r="B71" s="46">
        <v>0.2487</v>
      </c>
      <c r="C71" s="45" t="s">
        <v>908</v>
      </c>
      <c r="D71" s="45" t="s">
        <v>1511</v>
      </c>
      <c r="E71" s="45" t="s">
        <v>1512</v>
      </c>
      <c r="F71" t="s">
        <v>1704</v>
      </c>
      <c r="G71" s="48">
        <v>2.3400000000000001E-2</v>
      </c>
      <c r="H71" s="50" t="s">
        <v>2016</v>
      </c>
      <c r="I71" s="50" t="s">
        <v>2017</v>
      </c>
      <c r="J71" s="51">
        <v>6.5299999999999997E-2</v>
      </c>
      <c r="K71" s="53" t="s">
        <v>2069</v>
      </c>
      <c r="L71" s="53" t="s">
        <v>2091</v>
      </c>
      <c r="M71" s="54" t="s">
        <v>2174</v>
      </c>
      <c r="N71" s="54" t="s">
        <v>2175</v>
      </c>
      <c r="O71" s="55" t="s">
        <v>2269</v>
      </c>
      <c r="P71" s="55" t="s">
        <v>2268</v>
      </c>
      <c r="Q71" s="56" t="s">
        <v>2289</v>
      </c>
      <c r="R71" s="56" t="s">
        <v>2280</v>
      </c>
      <c r="S71" s="64"/>
      <c r="T71" s="64"/>
      <c r="U71" s="57"/>
      <c r="V71" s="57"/>
      <c r="W71" s="58"/>
      <c r="X71" s="58"/>
      <c r="Y71" s="59" t="s">
        <v>2336</v>
      </c>
      <c r="Z71" s="59" t="s">
        <v>2348</v>
      </c>
      <c r="AA71" s="47" t="s">
        <v>2384</v>
      </c>
      <c r="AB71" s="47" t="s">
        <v>2391</v>
      </c>
      <c r="AC71" s="60" t="s">
        <v>2419</v>
      </c>
      <c r="AD71" s="60" t="s">
        <v>2442</v>
      </c>
      <c r="AE71" s="61" t="s">
        <v>2466</v>
      </c>
      <c r="AF71" s="61" t="s">
        <v>2472</v>
      </c>
    </row>
    <row r="72" spans="1:32" x14ac:dyDescent="0.3">
      <c r="A72" s="45" t="s">
        <v>71</v>
      </c>
      <c r="B72" s="45"/>
      <c r="C72" s="45" t="s">
        <v>909</v>
      </c>
      <c r="D72" s="45"/>
      <c r="E72" s="45"/>
      <c r="F72" t="s">
        <v>1705</v>
      </c>
      <c r="G72" s="47"/>
      <c r="H72" s="50"/>
      <c r="I72" s="50"/>
      <c r="J72" s="50"/>
      <c r="K72" s="53"/>
      <c r="L72" s="53"/>
      <c r="M72" s="54"/>
      <c r="N72" s="54"/>
      <c r="O72" s="55"/>
      <c r="P72" s="55"/>
      <c r="Q72" s="56"/>
      <c r="R72" s="56"/>
      <c r="S72" s="64"/>
      <c r="T72" s="64"/>
      <c r="U72" s="57"/>
      <c r="V72" s="57"/>
      <c r="W72" s="58"/>
      <c r="X72" s="58"/>
      <c r="Y72" s="59"/>
      <c r="Z72" s="59"/>
      <c r="AA72" s="47"/>
      <c r="AB72" s="47"/>
      <c r="AC72" s="60"/>
      <c r="AD72" s="60"/>
      <c r="AE72" s="61"/>
      <c r="AF72" s="61"/>
    </row>
    <row r="73" spans="1:32" x14ac:dyDescent="0.3">
      <c r="A73" s="45" t="s">
        <v>910</v>
      </c>
      <c r="B73" s="45"/>
      <c r="C73" s="45" t="s">
        <v>911</v>
      </c>
      <c r="D73" s="45"/>
      <c r="E73" s="45"/>
      <c r="F73" t="s">
        <v>1706</v>
      </c>
      <c r="G73" s="47"/>
      <c r="H73" s="50"/>
      <c r="I73" s="50"/>
      <c r="J73" s="50"/>
      <c r="K73" s="53"/>
      <c r="L73" s="53"/>
      <c r="M73" s="54"/>
      <c r="N73" s="54"/>
      <c r="O73" s="55"/>
      <c r="P73" s="55"/>
      <c r="Q73" s="56"/>
      <c r="R73" s="56"/>
      <c r="S73" s="64"/>
      <c r="T73" s="64"/>
      <c r="U73" s="57"/>
      <c r="V73" s="57"/>
      <c r="W73" s="58"/>
      <c r="X73" s="58"/>
      <c r="Y73" s="59"/>
      <c r="Z73" s="59"/>
      <c r="AA73" s="47"/>
      <c r="AB73" s="47"/>
      <c r="AC73" s="60"/>
      <c r="AD73" s="60"/>
      <c r="AE73" s="61"/>
      <c r="AF73" s="61"/>
    </row>
    <row r="74" spans="1:32" x14ac:dyDescent="0.3">
      <c r="A74" s="45" t="s">
        <v>912</v>
      </c>
      <c r="B74" s="45"/>
      <c r="C74" s="45" t="s">
        <v>913</v>
      </c>
      <c r="D74" s="45"/>
      <c r="E74" s="45"/>
      <c r="F74" t="s">
        <v>1707</v>
      </c>
      <c r="G74" s="47"/>
      <c r="H74" s="50"/>
      <c r="I74" s="50"/>
      <c r="J74" s="50"/>
      <c r="K74" s="53"/>
      <c r="L74" s="53"/>
      <c r="M74" s="54"/>
      <c r="N74" s="54"/>
      <c r="O74" s="55"/>
      <c r="P74" s="55"/>
      <c r="Q74" s="56"/>
      <c r="R74" s="56"/>
      <c r="S74" s="64"/>
      <c r="T74" s="64"/>
      <c r="U74" s="57"/>
      <c r="V74" s="57"/>
      <c r="W74" s="58"/>
      <c r="X74" s="58"/>
      <c r="Y74" s="59"/>
      <c r="Z74" s="59"/>
      <c r="AA74" s="47"/>
      <c r="AB74" s="47"/>
      <c r="AC74" s="60"/>
      <c r="AD74" s="60"/>
      <c r="AE74" s="61"/>
      <c r="AF74" s="61"/>
    </row>
    <row r="75" spans="1:32" x14ac:dyDescent="0.3">
      <c r="A75" s="45" t="s">
        <v>914</v>
      </c>
      <c r="B75" s="45"/>
      <c r="C75" s="45" t="s">
        <v>915</v>
      </c>
      <c r="D75" s="45"/>
      <c r="E75" s="45"/>
      <c r="F75" t="s">
        <v>1708</v>
      </c>
      <c r="G75" s="47"/>
      <c r="H75" s="50"/>
      <c r="I75" s="50"/>
      <c r="J75" s="50"/>
      <c r="K75" s="53"/>
      <c r="L75" s="53"/>
      <c r="M75" s="54"/>
      <c r="N75" s="54"/>
      <c r="O75" s="55"/>
      <c r="P75" s="55"/>
      <c r="Q75" s="56"/>
      <c r="R75" s="56"/>
      <c r="S75" s="64"/>
      <c r="T75" s="64"/>
      <c r="U75" s="57"/>
      <c r="V75" s="57"/>
      <c r="W75" s="58"/>
      <c r="X75" s="58"/>
      <c r="Y75" s="59"/>
      <c r="Z75" s="59"/>
      <c r="AA75" s="47"/>
      <c r="AB75" s="47"/>
      <c r="AC75" s="60"/>
      <c r="AD75" s="60"/>
      <c r="AE75" s="61"/>
      <c r="AF75" s="61"/>
    </row>
    <row r="76" spans="1:32" ht="72" x14ac:dyDescent="0.3">
      <c r="A76" s="45" t="s">
        <v>916</v>
      </c>
      <c r="B76" s="45"/>
      <c r="C76" s="45" t="s">
        <v>917</v>
      </c>
      <c r="D76" s="45"/>
      <c r="E76" s="45" t="s">
        <v>1513</v>
      </c>
      <c r="F76" t="s">
        <v>1709</v>
      </c>
      <c r="G76" s="48">
        <v>3.8199999999999998E-2</v>
      </c>
      <c r="H76" s="50" t="s">
        <v>1983</v>
      </c>
      <c r="I76" s="50" t="s">
        <v>2018</v>
      </c>
      <c r="J76" s="50"/>
      <c r="K76" s="53" t="s">
        <v>2067</v>
      </c>
      <c r="L76" s="53" t="s">
        <v>2083</v>
      </c>
      <c r="M76" s="54" t="s">
        <v>2141</v>
      </c>
      <c r="N76" s="54" t="s">
        <v>2176</v>
      </c>
      <c r="O76" s="55"/>
      <c r="P76" s="55"/>
      <c r="Q76" s="56" t="s">
        <v>2279</v>
      </c>
      <c r="R76" s="56" t="s">
        <v>2280</v>
      </c>
      <c r="S76" s="64"/>
      <c r="T76" s="64"/>
      <c r="U76" s="57" t="s">
        <v>2308</v>
      </c>
      <c r="V76" s="57" t="s">
        <v>2302</v>
      </c>
      <c r="W76" s="58" t="s">
        <v>2316</v>
      </c>
      <c r="X76" s="58" t="s">
        <v>2323</v>
      </c>
      <c r="Y76" s="59" t="s">
        <v>2332</v>
      </c>
      <c r="Z76" s="59" t="s">
        <v>2338</v>
      </c>
      <c r="AA76" s="47" t="s">
        <v>2358</v>
      </c>
      <c r="AB76" s="47" t="s">
        <v>2382</v>
      </c>
      <c r="AC76" s="60"/>
      <c r="AD76" s="60"/>
      <c r="AE76" s="61"/>
      <c r="AF76" s="61"/>
    </row>
    <row r="77" spans="1:32" x14ac:dyDescent="0.3">
      <c r="A77" s="45" t="s">
        <v>918</v>
      </c>
      <c r="B77" s="45"/>
      <c r="C77" s="45" t="s">
        <v>919</v>
      </c>
      <c r="D77" s="45"/>
      <c r="E77" s="45"/>
      <c r="F77" t="s">
        <v>1710</v>
      </c>
      <c r="G77" s="47"/>
      <c r="H77" s="50"/>
      <c r="I77" s="50"/>
      <c r="J77" s="50"/>
      <c r="K77" s="53"/>
      <c r="L77" s="53"/>
      <c r="M77" s="54"/>
      <c r="N77" s="54"/>
      <c r="O77" s="55"/>
      <c r="P77" s="55"/>
      <c r="Q77" s="56"/>
      <c r="R77" s="56"/>
      <c r="S77" s="64"/>
      <c r="T77" s="64"/>
      <c r="U77" s="57"/>
      <c r="V77" s="57"/>
      <c r="W77" s="58"/>
      <c r="X77" s="58"/>
      <c r="Y77" s="59"/>
      <c r="Z77" s="59"/>
      <c r="AA77" s="47"/>
      <c r="AB77" s="47"/>
      <c r="AC77" s="60"/>
      <c r="AD77" s="60"/>
      <c r="AE77" s="61"/>
      <c r="AF77" s="61"/>
    </row>
    <row r="78" spans="1:32" x14ac:dyDescent="0.3">
      <c r="A78" s="45" t="s">
        <v>920</v>
      </c>
      <c r="B78" s="45"/>
      <c r="C78" s="45" t="s">
        <v>921</v>
      </c>
      <c r="D78" s="45"/>
      <c r="E78" s="45"/>
      <c r="F78" t="s">
        <v>1711</v>
      </c>
      <c r="G78" s="47"/>
      <c r="H78" s="50"/>
      <c r="I78" s="50"/>
      <c r="J78" s="50"/>
      <c r="K78" s="53"/>
      <c r="L78" s="53"/>
      <c r="M78" s="54"/>
      <c r="N78" s="54"/>
      <c r="O78" s="55"/>
      <c r="P78" s="55"/>
      <c r="Q78" s="56"/>
      <c r="R78" s="56"/>
      <c r="S78" s="64"/>
      <c r="T78" s="64"/>
      <c r="U78" s="57"/>
      <c r="V78" s="57"/>
      <c r="W78" s="58"/>
      <c r="X78" s="58"/>
      <c r="Y78" s="59"/>
      <c r="Z78" s="59"/>
      <c r="AA78" s="47"/>
      <c r="AB78" s="47"/>
      <c r="AC78" s="60"/>
      <c r="AD78" s="60"/>
      <c r="AE78" s="61"/>
      <c r="AF78" s="61"/>
    </row>
    <row r="79" spans="1:32" ht="28.8" x14ac:dyDescent="0.3">
      <c r="A79" s="45" t="s">
        <v>922</v>
      </c>
      <c r="B79" s="46">
        <v>0.1002</v>
      </c>
      <c r="C79" s="45" t="s">
        <v>923</v>
      </c>
      <c r="D79" s="45" t="s">
        <v>1514</v>
      </c>
      <c r="E79" s="45" t="s">
        <v>1515</v>
      </c>
      <c r="F79" t="s">
        <v>1712</v>
      </c>
      <c r="G79" s="48">
        <v>2.0199999999999999E-2</v>
      </c>
      <c r="H79" s="50" t="s">
        <v>1983</v>
      </c>
      <c r="I79" s="50" t="s">
        <v>2019</v>
      </c>
      <c r="J79" s="52">
        <v>0</v>
      </c>
      <c r="K79" s="53" t="s">
        <v>2067</v>
      </c>
      <c r="L79" s="53" t="s">
        <v>2092</v>
      </c>
      <c r="M79" s="54" t="s">
        <v>2141</v>
      </c>
      <c r="N79" s="54" t="s">
        <v>2177</v>
      </c>
      <c r="O79" s="55"/>
      <c r="P79" s="55"/>
      <c r="Q79" s="56"/>
      <c r="R79" s="56"/>
      <c r="S79" s="64"/>
      <c r="T79" s="64"/>
      <c r="U79" s="57"/>
      <c r="V79" s="57"/>
      <c r="W79" s="58"/>
      <c r="X79" s="58"/>
      <c r="Y79" s="59" t="s">
        <v>2330</v>
      </c>
      <c r="Z79" s="59" t="s">
        <v>2331</v>
      </c>
      <c r="AA79" s="47" t="s">
        <v>2374</v>
      </c>
      <c r="AB79" s="47" t="s">
        <v>2383</v>
      </c>
      <c r="AC79" s="60" t="s">
        <v>2417</v>
      </c>
      <c r="AD79" s="60" t="s">
        <v>2421</v>
      </c>
      <c r="AE79" s="61" t="s">
        <v>2480</v>
      </c>
      <c r="AF79" s="61" t="s">
        <v>2488</v>
      </c>
    </row>
    <row r="80" spans="1:32" x14ac:dyDescent="0.3">
      <c r="A80" s="45" t="s">
        <v>64</v>
      </c>
      <c r="B80" s="45"/>
      <c r="C80" s="45" t="s">
        <v>924</v>
      </c>
      <c r="D80" s="45"/>
      <c r="E80" s="45"/>
      <c r="F80" t="s">
        <v>1713</v>
      </c>
      <c r="G80" s="47"/>
      <c r="H80" s="50"/>
      <c r="I80" s="50"/>
      <c r="J80" s="50"/>
      <c r="K80" s="53"/>
      <c r="L80" s="53"/>
      <c r="M80" s="54"/>
      <c r="N80" s="54"/>
      <c r="O80" s="55"/>
      <c r="P80" s="55"/>
      <c r="Q80" s="56"/>
      <c r="R80" s="56"/>
      <c r="S80" s="64"/>
      <c r="T80" s="64"/>
      <c r="U80" s="57"/>
      <c r="V80" s="57"/>
      <c r="W80" s="58"/>
      <c r="X80" s="58"/>
      <c r="Y80" s="59"/>
      <c r="Z80" s="59"/>
      <c r="AA80" s="47"/>
      <c r="AB80" s="47"/>
      <c r="AC80" s="60"/>
      <c r="AD80" s="60"/>
      <c r="AE80" s="61"/>
      <c r="AF80" s="61"/>
    </row>
    <row r="81" spans="1:32" ht="72" x14ac:dyDescent="0.3">
      <c r="A81" s="45" t="s">
        <v>925</v>
      </c>
      <c r="B81" s="45"/>
      <c r="C81" s="45" t="s">
        <v>926</v>
      </c>
      <c r="D81" s="45"/>
      <c r="E81" s="45" t="s">
        <v>1516</v>
      </c>
      <c r="F81" t="s">
        <v>1714</v>
      </c>
      <c r="G81" s="48">
        <v>6.7000000000000002E-3</v>
      </c>
      <c r="H81" s="50" t="s">
        <v>1983</v>
      </c>
      <c r="I81" s="50" t="s">
        <v>2020</v>
      </c>
      <c r="J81" s="50"/>
      <c r="K81" s="53" t="s">
        <v>2067</v>
      </c>
      <c r="L81" s="53" t="s">
        <v>2093</v>
      </c>
      <c r="M81" s="54" t="s">
        <v>2141</v>
      </c>
      <c r="N81" s="54" t="s">
        <v>2178</v>
      </c>
      <c r="O81" s="55"/>
      <c r="P81" s="55"/>
      <c r="Q81" s="56" t="s">
        <v>2279</v>
      </c>
      <c r="R81" s="56" t="s">
        <v>2283</v>
      </c>
      <c r="S81" s="64"/>
      <c r="T81" s="64"/>
      <c r="U81" s="57" t="s">
        <v>2307</v>
      </c>
      <c r="V81" s="57" t="s">
        <v>2302</v>
      </c>
      <c r="W81" s="58" t="s">
        <v>2316</v>
      </c>
      <c r="X81" s="58" t="s">
        <v>2322</v>
      </c>
      <c r="Y81" s="59" t="s">
        <v>2332</v>
      </c>
      <c r="Z81" s="59" t="s">
        <v>2338</v>
      </c>
      <c r="AA81" s="47" t="s">
        <v>2358</v>
      </c>
      <c r="AB81" s="47" t="s">
        <v>2392</v>
      </c>
      <c r="AC81" s="60" t="s">
        <v>2419</v>
      </c>
      <c r="AD81" s="60" t="s">
        <v>2428</v>
      </c>
      <c r="AE81" s="61"/>
      <c r="AF81" s="61"/>
    </row>
    <row r="82" spans="1:32" ht="28.8" x14ac:dyDescent="0.3">
      <c r="A82" s="45" t="s">
        <v>927</v>
      </c>
      <c r="B82" s="45"/>
      <c r="C82" s="45" t="s">
        <v>928</v>
      </c>
      <c r="D82" s="45"/>
      <c r="E82" s="45"/>
      <c r="F82" t="s">
        <v>1715</v>
      </c>
      <c r="G82" s="47"/>
      <c r="H82" s="50"/>
      <c r="I82" s="50"/>
      <c r="J82" s="50"/>
      <c r="K82" s="53"/>
      <c r="L82" s="53"/>
      <c r="M82" s="54"/>
      <c r="N82" s="54"/>
      <c r="O82" s="55"/>
      <c r="P82" s="55"/>
      <c r="Q82" s="56"/>
      <c r="R82" s="56"/>
      <c r="S82" s="64"/>
      <c r="T82" s="64"/>
      <c r="U82" s="57"/>
      <c r="V82" s="57"/>
      <c r="W82" s="58"/>
      <c r="X82" s="58"/>
      <c r="Y82" s="59"/>
      <c r="Z82" s="59"/>
      <c r="AA82" s="47"/>
      <c r="AB82" s="47"/>
      <c r="AC82" s="60"/>
      <c r="AD82" s="60"/>
      <c r="AE82" s="61"/>
      <c r="AF82" s="61"/>
    </row>
    <row r="83" spans="1:32" x14ac:dyDescent="0.3">
      <c r="A83" s="45" t="s">
        <v>929</v>
      </c>
      <c r="B83" s="45"/>
      <c r="C83" s="45" t="s">
        <v>930</v>
      </c>
      <c r="D83" s="45"/>
      <c r="E83" s="45"/>
      <c r="F83" t="s">
        <v>1716</v>
      </c>
      <c r="G83" s="47"/>
      <c r="H83" s="50"/>
      <c r="I83" s="50"/>
      <c r="J83" s="50"/>
      <c r="K83" s="53"/>
      <c r="L83" s="53"/>
      <c r="M83" s="54"/>
      <c r="N83" s="54"/>
      <c r="O83" s="55"/>
      <c r="P83" s="55"/>
      <c r="Q83" s="56"/>
      <c r="R83" s="56"/>
      <c r="S83" s="64"/>
      <c r="T83" s="64"/>
      <c r="U83" s="57"/>
      <c r="V83" s="57"/>
      <c r="W83" s="58"/>
      <c r="X83" s="58"/>
      <c r="Y83" s="59"/>
      <c r="Z83" s="59"/>
      <c r="AA83" s="47"/>
      <c r="AB83" s="47"/>
      <c r="AC83" s="60"/>
      <c r="AD83" s="60"/>
      <c r="AE83" s="61"/>
      <c r="AF83" s="61"/>
    </row>
    <row r="84" spans="1:32" x14ac:dyDescent="0.3">
      <c r="A84" s="45" t="s">
        <v>931</v>
      </c>
      <c r="B84" s="45"/>
      <c r="C84" s="45" t="s">
        <v>932</v>
      </c>
      <c r="D84" s="45"/>
      <c r="E84" s="45"/>
      <c r="F84" t="s">
        <v>1717</v>
      </c>
      <c r="G84" s="47"/>
      <c r="H84" s="50"/>
      <c r="I84" s="50"/>
      <c r="J84" s="50"/>
      <c r="K84" s="53"/>
      <c r="L84" s="53"/>
      <c r="M84" s="54"/>
      <c r="N84" s="54"/>
      <c r="O84" s="55"/>
      <c r="P84" s="55"/>
      <c r="Q84" s="56"/>
      <c r="R84" s="56"/>
      <c r="S84" s="64"/>
      <c r="T84" s="64"/>
      <c r="U84" s="57"/>
      <c r="V84" s="57"/>
      <c r="W84" s="58"/>
      <c r="X84" s="58"/>
      <c r="Y84" s="59"/>
      <c r="Z84" s="59"/>
      <c r="AA84" s="47"/>
      <c r="AB84" s="47"/>
      <c r="AC84" s="60"/>
      <c r="AD84" s="60"/>
      <c r="AE84" s="61"/>
      <c r="AF84" s="61"/>
    </row>
    <row r="85" spans="1:32" x14ac:dyDescent="0.3">
      <c r="A85" s="45" t="s">
        <v>933</v>
      </c>
      <c r="B85" s="45"/>
      <c r="C85" s="45" t="s">
        <v>934</v>
      </c>
      <c r="D85" s="45"/>
      <c r="E85" s="45"/>
      <c r="F85" t="s">
        <v>1718</v>
      </c>
      <c r="G85" s="47"/>
      <c r="H85" s="50"/>
      <c r="I85" s="50"/>
      <c r="J85" s="50"/>
      <c r="K85" s="53"/>
      <c r="L85" s="53"/>
      <c r="M85" s="54"/>
      <c r="N85" s="54"/>
      <c r="O85" s="55"/>
      <c r="P85" s="55"/>
      <c r="Q85" s="56"/>
      <c r="R85" s="56"/>
      <c r="S85" s="64"/>
      <c r="T85" s="64"/>
      <c r="U85" s="57"/>
      <c r="V85" s="57"/>
      <c r="W85" s="58"/>
      <c r="X85" s="58"/>
      <c r="Y85" s="59"/>
      <c r="Z85" s="59"/>
      <c r="AA85" s="47"/>
      <c r="AB85" s="47"/>
      <c r="AC85" s="60"/>
      <c r="AD85" s="60"/>
      <c r="AE85" s="61"/>
      <c r="AF85" s="61"/>
    </row>
    <row r="86" spans="1:32" x14ac:dyDescent="0.3">
      <c r="A86" s="45" t="s">
        <v>935</v>
      </c>
      <c r="B86" s="45"/>
      <c r="C86" s="45" t="s">
        <v>936</v>
      </c>
      <c r="D86" s="45"/>
      <c r="E86" s="45"/>
      <c r="F86" t="s">
        <v>1719</v>
      </c>
      <c r="G86" s="47"/>
      <c r="H86" s="50"/>
      <c r="I86" s="50"/>
      <c r="J86" s="50"/>
      <c r="K86" s="53"/>
      <c r="L86" s="53"/>
      <c r="M86" s="54"/>
      <c r="N86" s="54"/>
      <c r="O86" s="55"/>
      <c r="P86" s="55"/>
      <c r="Q86" s="56"/>
      <c r="R86" s="56"/>
      <c r="S86" s="64"/>
      <c r="T86" s="64"/>
      <c r="U86" s="57"/>
      <c r="V86" s="57"/>
      <c r="W86" s="58"/>
      <c r="X86" s="58"/>
      <c r="Y86" s="59"/>
      <c r="Z86" s="59"/>
      <c r="AA86" s="47"/>
      <c r="AB86" s="47"/>
      <c r="AC86" s="60"/>
      <c r="AD86" s="60"/>
      <c r="AE86" s="61"/>
      <c r="AF86" s="61"/>
    </row>
    <row r="87" spans="1:32" ht="28.8" x14ac:dyDescent="0.3">
      <c r="A87" s="45" t="s">
        <v>937</v>
      </c>
      <c r="B87" s="46">
        <v>0.29709999999999998</v>
      </c>
      <c r="C87" s="45" t="s">
        <v>938</v>
      </c>
      <c r="D87" s="45" t="s">
        <v>1517</v>
      </c>
      <c r="E87" s="45" t="s">
        <v>1485</v>
      </c>
      <c r="F87" t="s">
        <v>1720</v>
      </c>
      <c r="G87" s="48">
        <v>3.0300000000000001E-2</v>
      </c>
      <c r="H87" s="50" t="s">
        <v>1983</v>
      </c>
      <c r="I87" s="50" t="s">
        <v>2021</v>
      </c>
      <c r="J87" s="52">
        <v>0</v>
      </c>
      <c r="K87" s="53" t="s">
        <v>2067</v>
      </c>
      <c r="L87" s="53" t="s">
        <v>2082</v>
      </c>
      <c r="M87" s="54" t="s">
        <v>2141</v>
      </c>
      <c r="N87" s="54" t="s">
        <v>2179</v>
      </c>
      <c r="O87" s="55"/>
      <c r="P87" s="55"/>
      <c r="Q87" s="56" t="s">
        <v>2289</v>
      </c>
      <c r="R87" s="56" t="s">
        <v>2283</v>
      </c>
      <c r="S87" s="64"/>
      <c r="T87" s="64"/>
      <c r="U87" s="57"/>
      <c r="V87" s="57"/>
      <c r="W87" s="58"/>
      <c r="X87" s="58"/>
      <c r="Y87" s="59" t="s">
        <v>2330</v>
      </c>
      <c r="Z87" s="59" t="s">
        <v>2331</v>
      </c>
      <c r="AA87" s="47" t="s">
        <v>2374</v>
      </c>
      <c r="AB87" s="47" t="s">
        <v>2378</v>
      </c>
      <c r="AC87" s="60" t="s">
        <v>2417</v>
      </c>
      <c r="AD87" s="60" t="s">
        <v>2421</v>
      </c>
      <c r="AE87" s="61" t="s">
        <v>2466</v>
      </c>
      <c r="AF87" s="61" t="s">
        <v>2487</v>
      </c>
    </row>
    <row r="88" spans="1:32" ht="28.8" x14ac:dyDescent="0.3">
      <c r="A88" s="45" t="s">
        <v>939</v>
      </c>
      <c r="B88" s="46">
        <v>0.17380000000000001</v>
      </c>
      <c r="C88" s="45" t="s">
        <v>940</v>
      </c>
      <c r="D88" s="45" t="s">
        <v>1518</v>
      </c>
      <c r="E88" s="45" t="s">
        <v>1519</v>
      </c>
      <c r="F88" t="s">
        <v>1721</v>
      </c>
      <c r="G88" s="48">
        <v>4.82E-2</v>
      </c>
      <c r="H88" s="50" t="s">
        <v>2022</v>
      </c>
      <c r="I88" s="50" t="s">
        <v>2023</v>
      </c>
      <c r="J88" s="51">
        <v>3.8199999999999998E-2</v>
      </c>
      <c r="K88" s="53" t="s">
        <v>2094</v>
      </c>
      <c r="L88" s="53" t="s">
        <v>2095</v>
      </c>
      <c r="M88" s="54" t="s">
        <v>2180</v>
      </c>
      <c r="N88" s="54" t="s">
        <v>2181</v>
      </c>
      <c r="O88" s="55"/>
      <c r="P88" s="55"/>
      <c r="Q88" s="56" t="s">
        <v>2279</v>
      </c>
      <c r="R88" s="56" t="s">
        <v>2283</v>
      </c>
      <c r="S88" s="64"/>
      <c r="T88" s="64"/>
      <c r="U88" s="57"/>
      <c r="V88" s="57"/>
      <c r="W88" s="58"/>
      <c r="X88" s="58"/>
      <c r="Y88" s="59" t="s">
        <v>2332</v>
      </c>
      <c r="Z88" s="59" t="s">
        <v>2331</v>
      </c>
      <c r="AA88" s="47" t="s">
        <v>2356</v>
      </c>
      <c r="AB88" s="47" t="s">
        <v>2391</v>
      </c>
      <c r="AC88" s="60" t="s">
        <v>2417</v>
      </c>
      <c r="AD88" s="60" t="s">
        <v>2421</v>
      </c>
      <c r="AE88" s="61" t="s">
        <v>2470</v>
      </c>
      <c r="AF88" s="61" t="s">
        <v>2485</v>
      </c>
    </row>
    <row r="89" spans="1:32" x14ac:dyDescent="0.3">
      <c r="A89" s="45" t="s">
        <v>941</v>
      </c>
      <c r="B89" s="45"/>
      <c r="C89" s="45" t="s">
        <v>942</v>
      </c>
      <c r="D89" s="45"/>
      <c r="E89" s="45"/>
      <c r="F89" t="s">
        <v>1722</v>
      </c>
      <c r="G89" s="47"/>
      <c r="H89" s="50"/>
      <c r="I89" s="50"/>
      <c r="J89" s="50"/>
      <c r="K89" s="53"/>
      <c r="L89" s="53"/>
      <c r="M89" s="54"/>
      <c r="N89" s="54"/>
      <c r="O89" s="55"/>
      <c r="P89" s="55"/>
      <c r="Q89" s="56"/>
      <c r="R89" s="56"/>
      <c r="S89" s="64"/>
      <c r="T89" s="64"/>
      <c r="U89" s="57"/>
      <c r="V89" s="57"/>
      <c r="W89" s="58"/>
      <c r="X89" s="58"/>
      <c r="Y89" s="59"/>
      <c r="Z89" s="59"/>
      <c r="AA89" s="47"/>
      <c r="AB89" s="47"/>
      <c r="AC89" s="60"/>
      <c r="AD89" s="60"/>
      <c r="AE89" s="61"/>
      <c r="AF89" s="61"/>
    </row>
    <row r="90" spans="1:32" x14ac:dyDescent="0.3">
      <c r="A90" s="45" t="s">
        <v>943</v>
      </c>
      <c r="B90" s="45"/>
      <c r="C90" s="45" t="s">
        <v>944</v>
      </c>
      <c r="D90" s="45"/>
      <c r="E90" s="45"/>
      <c r="F90" t="s">
        <v>1723</v>
      </c>
      <c r="G90" s="47"/>
      <c r="H90" s="50"/>
      <c r="I90" s="50"/>
      <c r="J90" s="50"/>
      <c r="K90" s="53"/>
      <c r="L90" s="53"/>
      <c r="M90" s="54"/>
      <c r="N90" s="54"/>
      <c r="O90" s="55"/>
      <c r="P90" s="55"/>
      <c r="Q90" s="56"/>
      <c r="R90" s="56"/>
      <c r="S90" s="64"/>
      <c r="T90" s="64"/>
      <c r="U90" s="57"/>
      <c r="V90" s="57"/>
      <c r="W90" s="58"/>
      <c r="X90" s="58"/>
      <c r="Y90" s="59"/>
      <c r="Z90" s="59"/>
      <c r="AA90" s="47"/>
      <c r="AB90" s="47"/>
      <c r="AC90" s="60"/>
      <c r="AD90" s="60"/>
      <c r="AE90" s="61"/>
      <c r="AF90" s="61"/>
    </row>
    <row r="91" spans="1:32" ht="28.8" x14ac:dyDescent="0.3">
      <c r="A91" s="45" t="s">
        <v>945</v>
      </c>
      <c r="B91" s="45"/>
      <c r="C91" s="45" t="s">
        <v>946</v>
      </c>
      <c r="D91" s="45"/>
      <c r="E91" s="45"/>
      <c r="F91" t="s">
        <v>1724</v>
      </c>
      <c r="G91" s="47"/>
      <c r="H91" s="50"/>
      <c r="I91" s="50"/>
      <c r="J91" s="50"/>
      <c r="K91" s="53"/>
      <c r="L91" s="53"/>
      <c r="M91" s="54"/>
      <c r="N91" s="54"/>
      <c r="O91" s="55"/>
      <c r="P91" s="55"/>
      <c r="Q91" s="56"/>
      <c r="R91" s="56"/>
      <c r="S91" s="64"/>
      <c r="T91" s="64"/>
      <c r="U91" s="57"/>
      <c r="V91" s="57"/>
      <c r="W91" s="58"/>
      <c r="X91" s="58"/>
      <c r="Y91" s="59"/>
      <c r="Z91" s="59"/>
      <c r="AA91" s="47"/>
      <c r="AB91" s="47"/>
      <c r="AC91" s="60"/>
      <c r="AD91" s="60"/>
      <c r="AE91" s="61"/>
      <c r="AF91" s="61"/>
    </row>
    <row r="92" spans="1:32" x14ac:dyDescent="0.3">
      <c r="A92" s="45" t="s">
        <v>947</v>
      </c>
      <c r="B92" s="45"/>
      <c r="C92" s="45" t="s">
        <v>948</v>
      </c>
      <c r="D92" s="45"/>
      <c r="E92" s="45"/>
      <c r="F92" t="s">
        <v>1725</v>
      </c>
      <c r="G92" s="47"/>
      <c r="H92" s="50"/>
      <c r="I92" s="50"/>
      <c r="J92" s="50"/>
      <c r="K92" s="53"/>
      <c r="L92" s="53"/>
      <c r="M92" s="54"/>
      <c r="N92" s="54"/>
      <c r="O92" s="55"/>
      <c r="P92" s="55"/>
      <c r="Q92" s="56"/>
      <c r="R92" s="56"/>
      <c r="S92" s="64"/>
      <c r="T92" s="64"/>
      <c r="U92" s="57"/>
      <c r="V92" s="57"/>
      <c r="W92" s="58"/>
      <c r="X92" s="58"/>
      <c r="Y92" s="59"/>
      <c r="Z92" s="59"/>
      <c r="AA92" s="47"/>
      <c r="AB92" s="47"/>
      <c r="AC92" s="60"/>
      <c r="AD92" s="60"/>
      <c r="AE92" s="61"/>
      <c r="AF92" s="61"/>
    </row>
    <row r="93" spans="1:32" x14ac:dyDescent="0.3">
      <c r="A93" s="45" t="s">
        <v>949</v>
      </c>
      <c r="B93" s="45"/>
      <c r="C93" s="45" t="s">
        <v>950</v>
      </c>
      <c r="D93" s="45"/>
      <c r="E93" s="45"/>
      <c r="F93" t="s">
        <v>1726</v>
      </c>
      <c r="G93" s="47"/>
      <c r="H93" s="50"/>
      <c r="I93" s="50"/>
      <c r="J93" s="50"/>
      <c r="K93" s="53"/>
      <c r="L93" s="53"/>
      <c r="M93" s="54"/>
      <c r="N93" s="54"/>
      <c r="O93" s="55"/>
      <c r="P93" s="55"/>
      <c r="Q93" s="56"/>
      <c r="R93" s="56"/>
      <c r="S93" s="64"/>
      <c r="T93" s="64"/>
      <c r="U93" s="57"/>
      <c r="V93" s="57"/>
      <c r="W93" s="58"/>
      <c r="X93" s="58"/>
      <c r="Y93" s="59"/>
      <c r="Z93" s="59"/>
      <c r="AA93" s="47"/>
      <c r="AB93" s="47"/>
      <c r="AC93" s="60"/>
      <c r="AD93" s="60"/>
      <c r="AE93" s="61"/>
      <c r="AF93" s="61"/>
    </row>
    <row r="94" spans="1:32" ht="28.8" x14ac:dyDescent="0.3">
      <c r="A94" s="45" t="s">
        <v>951</v>
      </c>
      <c r="B94" s="46">
        <v>0.16980000000000001</v>
      </c>
      <c r="C94" s="45" t="s">
        <v>952</v>
      </c>
      <c r="D94" s="45" t="s">
        <v>1520</v>
      </c>
      <c r="E94" s="45" t="s">
        <v>1521</v>
      </c>
      <c r="F94" t="s">
        <v>1727</v>
      </c>
      <c r="G94" s="48">
        <v>4.1999999999999997E-3</v>
      </c>
      <c r="H94" s="50"/>
      <c r="I94" s="50"/>
      <c r="J94" s="51">
        <v>0</v>
      </c>
      <c r="K94" s="53"/>
      <c r="L94" s="53"/>
      <c r="M94" s="54"/>
      <c r="N94" s="54"/>
      <c r="O94" s="55"/>
      <c r="P94" s="55"/>
      <c r="Q94" s="56"/>
      <c r="R94" s="56"/>
      <c r="S94" s="64"/>
      <c r="T94" s="64"/>
      <c r="U94" s="57"/>
      <c r="V94" s="57"/>
      <c r="W94" s="58"/>
      <c r="X94" s="58"/>
      <c r="Y94" s="59" t="s">
        <v>2341</v>
      </c>
      <c r="Z94" s="59" t="s">
        <v>2346</v>
      </c>
      <c r="AA94" s="47" t="s">
        <v>2374</v>
      </c>
      <c r="AB94" s="47" t="s">
        <v>2376</v>
      </c>
      <c r="AC94" s="60" t="s">
        <v>2417</v>
      </c>
      <c r="AD94" s="60" t="s">
        <v>2438</v>
      </c>
      <c r="AE94" s="61" t="s">
        <v>2494</v>
      </c>
      <c r="AF94" s="61" t="s">
        <v>2490</v>
      </c>
    </row>
    <row r="95" spans="1:32" ht="28.8" x14ac:dyDescent="0.3">
      <c r="A95" s="45" t="s">
        <v>953</v>
      </c>
      <c r="B95" s="46">
        <v>0.2263</v>
      </c>
      <c r="C95" s="45" t="s">
        <v>954</v>
      </c>
      <c r="D95" s="45" t="s">
        <v>1522</v>
      </c>
      <c r="E95" s="45" t="s">
        <v>1523</v>
      </c>
      <c r="F95" t="s">
        <v>1728</v>
      </c>
      <c r="G95" s="48">
        <v>2.0999999999999999E-3</v>
      </c>
      <c r="H95" s="50"/>
      <c r="I95" s="50"/>
      <c r="J95" s="51">
        <v>0</v>
      </c>
      <c r="K95" s="53"/>
      <c r="L95" s="53"/>
      <c r="M95" s="54"/>
      <c r="N95" s="54"/>
      <c r="O95" s="55"/>
      <c r="P95" s="55"/>
      <c r="Q95" s="56"/>
      <c r="R95" s="56"/>
      <c r="S95" s="64"/>
      <c r="T95" s="64"/>
      <c r="U95" s="57"/>
      <c r="V95" s="57"/>
      <c r="W95" s="58"/>
      <c r="X95" s="58"/>
      <c r="Y95" s="59" t="s">
        <v>2332</v>
      </c>
      <c r="Z95" s="59" t="s">
        <v>2331</v>
      </c>
      <c r="AA95" s="47"/>
      <c r="AB95" s="47"/>
      <c r="AC95" s="60" t="s">
        <v>2419</v>
      </c>
      <c r="AD95" s="60" t="s">
        <v>2418</v>
      </c>
      <c r="AE95" s="61" t="s">
        <v>2480</v>
      </c>
      <c r="AF95" s="61" t="s">
        <v>2488</v>
      </c>
    </row>
    <row r="96" spans="1:32" x14ac:dyDescent="0.3">
      <c r="A96" s="45" t="s">
        <v>955</v>
      </c>
      <c r="B96" s="45"/>
      <c r="C96" s="45" t="s">
        <v>956</v>
      </c>
      <c r="D96" s="45"/>
      <c r="E96" s="45"/>
      <c r="F96" t="s">
        <v>1729</v>
      </c>
      <c r="G96" s="47"/>
      <c r="H96" s="50"/>
      <c r="I96" s="50"/>
      <c r="J96" s="50"/>
      <c r="K96" s="53"/>
      <c r="L96" s="53"/>
      <c r="M96" s="54"/>
      <c r="N96" s="54"/>
      <c r="O96" s="55"/>
      <c r="P96" s="55"/>
      <c r="Q96" s="56"/>
      <c r="R96" s="56"/>
      <c r="S96" s="64"/>
      <c r="T96" s="64"/>
      <c r="U96" s="57"/>
      <c r="V96" s="57"/>
      <c r="W96" s="58"/>
      <c r="X96" s="58"/>
      <c r="Y96" s="59"/>
      <c r="Z96" s="59"/>
      <c r="AA96" s="47"/>
      <c r="AB96" s="47"/>
      <c r="AC96" s="60"/>
      <c r="AD96" s="60"/>
      <c r="AE96" s="61"/>
      <c r="AF96" s="61"/>
    </row>
    <row r="97" spans="1:32" x14ac:dyDescent="0.3">
      <c r="A97" s="45" t="s">
        <v>80</v>
      </c>
      <c r="B97" s="45"/>
      <c r="C97" s="45" t="s">
        <v>957</v>
      </c>
      <c r="D97" s="45"/>
      <c r="E97" s="45"/>
      <c r="F97" t="s">
        <v>1730</v>
      </c>
      <c r="G97" s="47"/>
      <c r="H97" s="50"/>
      <c r="I97" s="50"/>
      <c r="J97" s="50"/>
      <c r="K97" s="53"/>
      <c r="L97" s="53"/>
      <c r="M97" s="54"/>
      <c r="N97" s="54"/>
      <c r="O97" s="55"/>
      <c r="P97" s="55"/>
      <c r="Q97" s="56"/>
      <c r="R97" s="56"/>
      <c r="S97" s="64"/>
      <c r="T97" s="64"/>
      <c r="U97" s="57"/>
      <c r="V97" s="57"/>
      <c r="W97" s="58"/>
      <c r="X97" s="58"/>
      <c r="Y97" s="59"/>
      <c r="Z97" s="59"/>
      <c r="AA97" s="47"/>
      <c r="AB97" s="47"/>
      <c r="AC97" s="60"/>
      <c r="AD97" s="60"/>
      <c r="AE97" s="61"/>
      <c r="AF97" s="61"/>
    </row>
    <row r="98" spans="1:32" x14ac:dyDescent="0.3">
      <c r="A98" s="45" t="s">
        <v>958</v>
      </c>
      <c r="B98" s="45"/>
      <c r="C98" s="45" t="s">
        <v>959</v>
      </c>
      <c r="D98" s="45"/>
      <c r="E98" s="45"/>
      <c r="F98" t="s">
        <v>1731</v>
      </c>
      <c r="G98" s="47"/>
      <c r="H98" s="50"/>
      <c r="I98" s="50"/>
      <c r="J98" s="50"/>
      <c r="K98" s="53"/>
      <c r="L98" s="53"/>
      <c r="M98" s="54"/>
      <c r="N98" s="54"/>
      <c r="O98" s="55"/>
      <c r="P98" s="55"/>
      <c r="Q98" s="56"/>
      <c r="R98" s="56"/>
      <c r="S98" s="64"/>
      <c r="T98" s="64"/>
      <c r="U98" s="57"/>
      <c r="V98" s="57"/>
      <c r="W98" s="58"/>
      <c r="X98" s="58"/>
      <c r="Y98" s="59"/>
      <c r="Z98" s="59"/>
      <c r="AA98" s="47"/>
      <c r="AB98" s="47"/>
      <c r="AC98" s="60"/>
      <c r="AD98" s="60"/>
      <c r="AE98" s="61"/>
      <c r="AF98" s="61"/>
    </row>
    <row r="99" spans="1:32" x14ac:dyDescent="0.3">
      <c r="A99" s="45" t="s">
        <v>960</v>
      </c>
      <c r="B99" s="45"/>
      <c r="C99" s="45" t="s">
        <v>961</v>
      </c>
      <c r="D99" s="45"/>
      <c r="E99" s="45"/>
      <c r="F99" t="s">
        <v>1732</v>
      </c>
      <c r="G99" s="47"/>
      <c r="H99" s="50"/>
      <c r="I99" s="50"/>
      <c r="J99" s="50"/>
      <c r="K99" s="53"/>
      <c r="L99" s="53"/>
      <c r="M99" s="54"/>
      <c r="N99" s="54"/>
      <c r="O99" s="55"/>
      <c r="P99" s="55"/>
      <c r="Q99" s="56"/>
      <c r="R99" s="56"/>
      <c r="S99" s="64"/>
      <c r="T99" s="64"/>
      <c r="U99" s="57"/>
      <c r="V99" s="57"/>
      <c r="W99" s="58"/>
      <c r="X99" s="58"/>
      <c r="Y99" s="59"/>
      <c r="Z99" s="59"/>
      <c r="AA99" s="47"/>
      <c r="AB99" s="47"/>
      <c r="AC99" s="60"/>
      <c r="AD99" s="60"/>
      <c r="AE99" s="61"/>
      <c r="AF99" s="61"/>
    </row>
    <row r="100" spans="1:32" ht="28.8" x14ac:dyDescent="0.3">
      <c r="A100" s="45" t="s">
        <v>962</v>
      </c>
      <c r="B100" s="45"/>
      <c r="C100" s="45" t="s">
        <v>963</v>
      </c>
      <c r="D100" s="45"/>
      <c r="E100" s="45"/>
      <c r="F100" t="s">
        <v>1733</v>
      </c>
      <c r="G100" s="47"/>
      <c r="H100" s="50"/>
      <c r="I100" s="50"/>
      <c r="J100" s="50"/>
      <c r="K100" s="53"/>
      <c r="L100" s="53"/>
      <c r="M100" s="54"/>
      <c r="N100" s="54"/>
      <c r="O100" s="55"/>
      <c r="P100" s="55"/>
      <c r="Q100" s="56"/>
      <c r="R100" s="56"/>
      <c r="S100" s="64"/>
      <c r="T100" s="64"/>
      <c r="U100" s="57"/>
      <c r="V100" s="57"/>
      <c r="W100" s="58"/>
      <c r="X100" s="58"/>
      <c r="Y100" s="59"/>
      <c r="Z100" s="59"/>
      <c r="AA100" s="47"/>
      <c r="AB100" s="47"/>
      <c r="AC100" s="60"/>
      <c r="AD100" s="60"/>
      <c r="AE100" s="61"/>
      <c r="AF100" s="61"/>
    </row>
    <row r="101" spans="1:32" x14ac:dyDescent="0.3">
      <c r="A101" s="45" t="s">
        <v>964</v>
      </c>
      <c r="B101" s="45"/>
      <c r="C101" s="45" t="s">
        <v>965</v>
      </c>
      <c r="D101" s="45"/>
      <c r="E101" s="45"/>
      <c r="F101" t="s">
        <v>1734</v>
      </c>
      <c r="G101" s="47"/>
      <c r="H101" s="50"/>
      <c r="I101" s="50"/>
      <c r="J101" s="50"/>
      <c r="K101" s="53"/>
      <c r="L101" s="53"/>
      <c r="M101" s="54"/>
      <c r="N101" s="54"/>
      <c r="O101" s="55"/>
      <c r="P101" s="55"/>
      <c r="Q101" s="56"/>
      <c r="R101" s="56"/>
      <c r="S101" s="64"/>
      <c r="T101" s="64"/>
      <c r="U101" s="57"/>
      <c r="V101" s="57"/>
      <c r="W101" s="58"/>
      <c r="X101" s="58"/>
      <c r="Y101" s="59"/>
      <c r="Z101" s="59"/>
      <c r="AA101" s="47"/>
      <c r="AB101" s="47"/>
      <c r="AC101" s="60"/>
      <c r="AD101" s="60"/>
      <c r="AE101" s="61"/>
      <c r="AF101" s="61"/>
    </row>
    <row r="102" spans="1:32" x14ac:dyDescent="0.3">
      <c r="A102" s="45" t="s">
        <v>966</v>
      </c>
      <c r="B102" s="45"/>
      <c r="C102" s="45" t="s">
        <v>967</v>
      </c>
      <c r="D102" s="45"/>
      <c r="E102" s="45"/>
      <c r="F102" t="s">
        <v>1735</v>
      </c>
      <c r="G102" s="47"/>
      <c r="H102" s="50"/>
      <c r="I102" s="50"/>
      <c r="J102" s="50"/>
      <c r="K102" s="53"/>
      <c r="L102" s="53"/>
      <c r="M102" s="54"/>
      <c r="N102" s="54"/>
      <c r="O102" s="55"/>
      <c r="P102" s="55"/>
      <c r="Q102" s="56"/>
      <c r="R102" s="56"/>
      <c r="S102" s="64"/>
      <c r="T102" s="64"/>
      <c r="U102" s="57"/>
      <c r="V102" s="57"/>
      <c r="W102" s="58"/>
      <c r="X102" s="58"/>
      <c r="Y102" s="59"/>
      <c r="Z102" s="59"/>
      <c r="AA102" s="47"/>
      <c r="AB102" s="47"/>
      <c r="AC102" s="60"/>
      <c r="AD102" s="60"/>
      <c r="AE102" s="61"/>
      <c r="AF102" s="61"/>
    </row>
    <row r="103" spans="1:32" ht="72" x14ac:dyDescent="0.3">
      <c r="A103" s="45" t="s">
        <v>968</v>
      </c>
      <c r="B103" s="45"/>
      <c r="C103" s="45" t="s">
        <v>969</v>
      </c>
      <c r="D103" s="45"/>
      <c r="E103" s="45" t="s">
        <v>1524</v>
      </c>
      <c r="F103" t="s">
        <v>1736</v>
      </c>
      <c r="G103" s="48">
        <v>9.0700000000000003E-2</v>
      </c>
      <c r="H103" s="50" t="s">
        <v>1983</v>
      </c>
      <c r="I103" s="50" t="s">
        <v>2024</v>
      </c>
      <c r="J103" s="50"/>
      <c r="K103" s="53" t="s">
        <v>2067</v>
      </c>
      <c r="L103" s="53" t="s">
        <v>2096</v>
      </c>
      <c r="M103" s="54" t="s">
        <v>2141</v>
      </c>
      <c r="N103" s="54" t="s">
        <v>2182</v>
      </c>
      <c r="O103" s="55"/>
      <c r="P103" s="55"/>
      <c r="Q103" s="56" t="s">
        <v>2279</v>
      </c>
      <c r="R103" s="56" t="s">
        <v>2286</v>
      </c>
      <c r="S103" s="64"/>
      <c r="T103" s="64"/>
      <c r="U103" s="57" t="s">
        <v>2309</v>
      </c>
      <c r="V103" s="57" t="s">
        <v>2302</v>
      </c>
      <c r="W103" s="58" t="s">
        <v>2316</v>
      </c>
      <c r="X103" s="58" t="s">
        <v>2325</v>
      </c>
      <c r="Y103" s="59"/>
      <c r="Z103" s="59"/>
      <c r="AA103" s="47"/>
      <c r="AB103" s="47"/>
      <c r="AC103" s="60"/>
      <c r="AD103" s="60"/>
      <c r="AE103" s="61"/>
      <c r="AF103" s="61"/>
    </row>
    <row r="104" spans="1:32" x14ac:dyDescent="0.3">
      <c r="A104" s="45" t="s">
        <v>970</v>
      </c>
      <c r="B104" s="45"/>
      <c r="C104" s="45" t="s">
        <v>971</v>
      </c>
      <c r="D104" s="45"/>
      <c r="E104" s="45"/>
      <c r="F104" t="s">
        <v>1737</v>
      </c>
      <c r="G104" s="47"/>
      <c r="H104" s="50"/>
      <c r="I104" s="50"/>
      <c r="J104" s="50"/>
      <c r="K104" s="53"/>
      <c r="L104" s="53"/>
      <c r="M104" s="54"/>
      <c r="N104" s="54"/>
      <c r="O104" s="55"/>
      <c r="P104" s="55"/>
      <c r="Q104" s="56"/>
      <c r="R104" s="56"/>
      <c r="S104" s="64"/>
      <c r="T104" s="64"/>
      <c r="U104" s="57"/>
      <c r="V104" s="57"/>
      <c r="W104" s="58"/>
      <c r="X104" s="58"/>
      <c r="Y104" s="59"/>
      <c r="Z104" s="59"/>
      <c r="AA104" s="47"/>
      <c r="AB104" s="47"/>
      <c r="AC104" s="60"/>
      <c r="AD104" s="60"/>
      <c r="AE104" s="61"/>
      <c r="AF104" s="61"/>
    </row>
    <row r="105" spans="1:32" ht="72" x14ac:dyDescent="0.3">
      <c r="A105" s="45" t="s">
        <v>972</v>
      </c>
      <c r="B105" s="45"/>
      <c r="C105" s="45" t="s">
        <v>973</v>
      </c>
      <c r="D105" s="45"/>
      <c r="E105" s="45" t="s">
        <v>1525</v>
      </c>
      <c r="F105" t="s">
        <v>1738</v>
      </c>
      <c r="G105" s="48">
        <v>1.89E-2</v>
      </c>
      <c r="H105" s="50" t="s">
        <v>1983</v>
      </c>
      <c r="I105" s="50" t="s">
        <v>2025</v>
      </c>
      <c r="J105" s="50"/>
      <c r="K105" s="53" t="s">
        <v>2067</v>
      </c>
      <c r="L105" s="53" t="s">
        <v>2097</v>
      </c>
      <c r="M105" s="54" t="s">
        <v>2141</v>
      </c>
      <c r="N105" s="54" t="s">
        <v>2183</v>
      </c>
      <c r="O105" s="55"/>
      <c r="P105" s="55"/>
      <c r="Q105" s="56" t="s">
        <v>2279</v>
      </c>
      <c r="R105" s="56" t="s">
        <v>2294</v>
      </c>
      <c r="S105" s="64"/>
      <c r="T105" s="64"/>
      <c r="U105" s="57" t="s">
        <v>2303</v>
      </c>
      <c r="V105" s="57" t="s">
        <v>2302</v>
      </c>
      <c r="W105" s="58" t="s">
        <v>2316</v>
      </c>
      <c r="X105" s="58" t="s">
        <v>2318</v>
      </c>
      <c r="Y105" s="59" t="s">
        <v>2332</v>
      </c>
      <c r="Z105" s="59" t="s">
        <v>2349</v>
      </c>
      <c r="AA105" s="47" t="s">
        <v>2358</v>
      </c>
      <c r="AB105" s="47" t="s">
        <v>2357</v>
      </c>
      <c r="AC105" s="60" t="s">
        <v>2419</v>
      </c>
      <c r="AD105" s="60" t="s">
        <v>2443</v>
      </c>
      <c r="AE105" s="61"/>
      <c r="AF105" s="61"/>
    </row>
    <row r="106" spans="1:32" x14ac:dyDescent="0.3">
      <c r="A106" s="45" t="s">
        <v>974</v>
      </c>
      <c r="B106" s="45"/>
      <c r="C106" s="45" t="s">
        <v>975</v>
      </c>
      <c r="D106" s="45"/>
      <c r="E106" s="45"/>
      <c r="F106" t="s">
        <v>1739</v>
      </c>
      <c r="G106" s="47"/>
      <c r="H106" s="50"/>
      <c r="I106" s="50"/>
      <c r="J106" s="50"/>
      <c r="K106" s="53"/>
      <c r="L106" s="53"/>
      <c r="M106" s="54"/>
      <c r="N106" s="54"/>
      <c r="O106" s="55"/>
      <c r="P106" s="55"/>
      <c r="Q106" s="56"/>
      <c r="R106" s="56"/>
      <c r="S106" s="64"/>
      <c r="T106" s="64"/>
      <c r="U106" s="57"/>
      <c r="V106" s="57"/>
      <c r="W106" s="58"/>
      <c r="X106" s="58"/>
      <c r="Y106" s="59"/>
      <c r="Z106" s="59"/>
      <c r="AA106" s="47"/>
      <c r="AB106" s="47"/>
      <c r="AC106" s="60"/>
      <c r="AD106" s="60"/>
      <c r="AE106" s="61"/>
      <c r="AF106" s="61"/>
    </row>
    <row r="107" spans="1:32" ht="72" x14ac:dyDescent="0.3">
      <c r="A107" s="45" t="s">
        <v>380</v>
      </c>
      <c r="B107" s="46">
        <v>0.17780000000000001</v>
      </c>
      <c r="C107" s="45" t="s">
        <v>976</v>
      </c>
      <c r="D107" s="45" t="s">
        <v>1526</v>
      </c>
      <c r="E107" s="45" t="s">
        <v>1527</v>
      </c>
      <c r="F107" t="s">
        <v>1740</v>
      </c>
      <c r="G107" s="48">
        <v>0.49380000000000002</v>
      </c>
      <c r="H107" s="50" t="s">
        <v>2026</v>
      </c>
      <c r="I107" s="50" t="s">
        <v>2027</v>
      </c>
      <c r="J107" s="51">
        <v>6.0000000000000001E-3</v>
      </c>
      <c r="K107" s="53" t="s">
        <v>2081</v>
      </c>
      <c r="L107" s="53" t="s">
        <v>2098</v>
      </c>
      <c r="M107" s="54" t="s">
        <v>2184</v>
      </c>
      <c r="N107" s="54" t="s">
        <v>2185</v>
      </c>
      <c r="O107" s="55"/>
      <c r="P107" s="55"/>
      <c r="Q107" s="56" t="s">
        <v>2289</v>
      </c>
      <c r="R107" s="56" t="s">
        <v>2280</v>
      </c>
      <c r="S107" s="64"/>
      <c r="T107" s="64"/>
      <c r="U107" s="57" t="s">
        <v>2309</v>
      </c>
      <c r="V107" s="57" t="s">
        <v>2302</v>
      </c>
      <c r="W107" s="58" t="s">
        <v>2316</v>
      </c>
      <c r="X107" s="58" t="s">
        <v>2325</v>
      </c>
      <c r="Y107" s="59" t="s">
        <v>2332</v>
      </c>
      <c r="Z107" s="59" t="s">
        <v>2342</v>
      </c>
      <c r="AA107" s="47" t="s">
        <v>2358</v>
      </c>
      <c r="AB107" s="47" t="s">
        <v>2376</v>
      </c>
      <c r="AC107" s="60" t="s">
        <v>2429</v>
      </c>
      <c r="AD107" s="60" t="s">
        <v>2426</v>
      </c>
      <c r="AE107" s="61" t="s">
        <v>2495</v>
      </c>
      <c r="AF107" s="61" t="s">
        <v>2493</v>
      </c>
    </row>
    <row r="108" spans="1:32" x14ac:dyDescent="0.3">
      <c r="A108" s="45" t="s">
        <v>977</v>
      </c>
      <c r="B108" s="45"/>
      <c r="C108" s="45" t="s">
        <v>978</v>
      </c>
      <c r="D108" s="45"/>
      <c r="E108" s="45"/>
      <c r="F108" t="s">
        <v>1741</v>
      </c>
      <c r="G108" s="47"/>
      <c r="H108" s="50"/>
      <c r="I108" s="50"/>
      <c r="J108" s="50"/>
      <c r="K108" s="53"/>
      <c r="L108" s="53"/>
      <c r="M108" s="54"/>
      <c r="N108" s="54"/>
      <c r="O108" s="55"/>
      <c r="P108" s="55"/>
      <c r="Q108" s="56"/>
      <c r="R108" s="56"/>
      <c r="S108" s="64"/>
      <c r="T108" s="64"/>
      <c r="U108" s="57"/>
      <c r="V108" s="57"/>
      <c r="W108" s="58"/>
      <c r="X108" s="58"/>
      <c r="Y108" s="59"/>
      <c r="Z108" s="59"/>
      <c r="AA108" s="47"/>
      <c r="AB108" s="47"/>
      <c r="AC108" s="60"/>
      <c r="AD108" s="60"/>
      <c r="AE108" s="61"/>
      <c r="AF108" s="61"/>
    </row>
    <row r="109" spans="1:32" ht="72" x14ac:dyDescent="0.3">
      <c r="A109" s="45" t="s">
        <v>979</v>
      </c>
      <c r="B109" s="46">
        <v>0.30530000000000002</v>
      </c>
      <c r="C109" s="45" t="s">
        <v>980</v>
      </c>
      <c r="D109" s="45" t="s">
        <v>1528</v>
      </c>
      <c r="E109" s="45" t="s">
        <v>1529</v>
      </c>
      <c r="F109" t="s">
        <v>1742</v>
      </c>
      <c r="G109" s="48">
        <v>1E-3</v>
      </c>
      <c r="H109" s="50"/>
      <c r="I109" s="50"/>
      <c r="J109" s="51">
        <v>0</v>
      </c>
      <c r="K109" s="53"/>
      <c r="L109" s="53"/>
      <c r="M109" s="54"/>
      <c r="N109" s="54"/>
      <c r="O109" s="55"/>
      <c r="P109" s="55"/>
      <c r="Q109" s="56"/>
      <c r="R109" s="56"/>
      <c r="S109" s="64"/>
      <c r="T109" s="64"/>
      <c r="U109" s="57" t="s">
        <v>2307</v>
      </c>
      <c r="V109" s="57" t="s">
        <v>2302</v>
      </c>
      <c r="W109" s="58" t="s">
        <v>2316</v>
      </c>
      <c r="X109" s="58" t="s">
        <v>2322</v>
      </c>
      <c r="Y109" s="59" t="s">
        <v>2332</v>
      </c>
      <c r="Z109" s="59" t="s">
        <v>2331</v>
      </c>
      <c r="AA109" s="47" t="s">
        <v>2374</v>
      </c>
      <c r="AB109" s="47" t="s">
        <v>2391</v>
      </c>
      <c r="AC109" s="60"/>
      <c r="AD109" s="60"/>
      <c r="AE109" s="61" t="s">
        <v>2468</v>
      </c>
      <c r="AF109" s="61" t="s">
        <v>2483</v>
      </c>
    </row>
    <row r="110" spans="1:32" ht="72" x14ac:dyDescent="0.3">
      <c r="A110" s="45" t="s">
        <v>317</v>
      </c>
      <c r="B110" s="46">
        <v>0.2424</v>
      </c>
      <c r="C110" s="45" t="s">
        <v>981</v>
      </c>
      <c r="D110" s="45" t="s">
        <v>1530</v>
      </c>
      <c r="E110" s="45" t="s">
        <v>1531</v>
      </c>
      <c r="F110" t="s">
        <v>1743</v>
      </c>
      <c r="G110" s="48">
        <v>1.2699999999999999E-2</v>
      </c>
      <c r="H110" s="50" t="s">
        <v>1983</v>
      </c>
      <c r="I110" s="50" t="s">
        <v>2028</v>
      </c>
      <c r="J110" s="52">
        <v>0</v>
      </c>
      <c r="K110" s="53" t="s">
        <v>2067</v>
      </c>
      <c r="L110" s="53" t="s">
        <v>2084</v>
      </c>
      <c r="M110" s="54" t="s">
        <v>2141</v>
      </c>
      <c r="N110" s="54" t="s">
        <v>2186</v>
      </c>
      <c r="O110" s="55" t="s">
        <v>2266</v>
      </c>
      <c r="P110" s="55" t="s">
        <v>2273</v>
      </c>
      <c r="Q110" s="56" t="s">
        <v>2279</v>
      </c>
      <c r="R110" s="56" t="s">
        <v>2286</v>
      </c>
      <c r="S110" s="64"/>
      <c r="T110" s="64"/>
      <c r="U110" s="57" t="s">
        <v>2309</v>
      </c>
      <c r="V110" s="57" t="s">
        <v>2302</v>
      </c>
      <c r="W110" s="58" t="s">
        <v>2316</v>
      </c>
      <c r="X110" s="58" t="s">
        <v>2325</v>
      </c>
      <c r="Y110" s="59" t="s">
        <v>2334</v>
      </c>
      <c r="Z110" s="59" t="s">
        <v>2345</v>
      </c>
      <c r="AA110" s="47" t="s">
        <v>2364</v>
      </c>
      <c r="AB110" s="47" t="s">
        <v>2357</v>
      </c>
      <c r="AC110" s="60" t="s">
        <v>2429</v>
      </c>
      <c r="AD110" s="60" t="s">
        <v>2444</v>
      </c>
      <c r="AE110" s="61" t="s">
        <v>2494</v>
      </c>
      <c r="AF110" s="61" t="s">
        <v>2496</v>
      </c>
    </row>
    <row r="111" spans="1:32" x14ac:dyDescent="0.3">
      <c r="A111" s="45" t="s">
        <v>982</v>
      </c>
      <c r="B111" s="45"/>
      <c r="C111" s="45" t="s">
        <v>983</v>
      </c>
      <c r="D111" s="45"/>
      <c r="E111" s="45"/>
      <c r="F111" t="s">
        <v>1744</v>
      </c>
      <c r="G111" s="47"/>
      <c r="H111" s="50"/>
      <c r="I111" s="50"/>
      <c r="J111" s="50"/>
      <c r="K111" s="53"/>
      <c r="L111" s="53"/>
      <c r="M111" s="54"/>
      <c r="N111" s="54"/>
      <c r="O111" s="55"/>
      <c r="P111" s="55"/>
      <c r="Q111" s="56"/>
      <c r="R111" s="56"/>
      <c r="S111" s="64"/>
      <c r="T111" s="64"/>
      <c r="U111" s="57"/>
      <c r="V111" s="57"/>
      <c r="W111" s="58"/>
      <c r="X111" s="58"/>
      <c r="Y111" s="59"/>
      <c r="Z111" s="59"/>
      <c r="AA111" s="47"/>
      <c r="AB111" s="47"/>
      <c r="AC111" s="60"/>
      <c r="AD111" s="60"/>
      <c r="AE111" s="61"/>
      <c r="AF111" s="61"/>
    </row>
    <row r="112" spans="1:32" x14ac:dyDescent="0.3">
      <c r="A112" s="45" t="s">
        <v>984</v>
      </c>
      <c r="B112" s="45"/>
      <c r="C112" s="45" t="s">
        <v>985</v>
      </c>
      <c r="D112" s="45"/>
      <c r="E112" s="45"/>
      <c r="F112" t="s">
        <v>1745</v>
      </c>
      <c r="G112" s="47"/>
      <c r="H112" s="50"/>
      <c r="I112" s="50"/>
      <c r="J112" s="50"/>
      <c r="K112" s="53"/>
      <c r="L112" s="53"/>
      <c r="M112" s="54"/>
      <c r="N112" s="54"/>
      <c r="O112" s="55"/>
      <c r="P112" s="55"/>
      <c r="Q112" s="56"/>
      <c r="R112" s="56"/>
      <c r="S112" s="64"/>
      <c r="T112" s="64"/>
      <c r="U112" s="57"/>
      <c r="V112" s="57"/>
      <c r="W112" s="58"/>
      <c r="X112" s="58"/>
      <c r="Y112" s="59"/>
      <c r="Z112" s="59"/>
      <c r="AA112" s="47"/>
      <c r="AB112" s="47"/>
      <c r="AC112" s="60"/>
      <c r="AD112" s="60"/>
      <c r="AE112" s="61"/>
      <c r="AF112" s="61"/>
    </row>
    <row r="113" spans="1:32" ht="28.8" x14ac:dyDescent="0.3">
      <c r="A113" s="45" t="s">
        <v>986</v>
      </c>
      <c r="B113" s="45"/>
      <c r="C113" s="45" t="s">
        <v>987</v>
      </c>
      <c r="D113" s="45"/>
      <c r="E113" s="45"/>
      <c r="F113" t="s">
        <v>1746</v>
      </c>
      <c r="G113" s="47"/>
      <c r="H113" s="50"/>
      <c r="I113" s="50"/>
      <c r="J113" s="50"/>
      <c r="K113" s="53"/>
      <c r="L113" s="53"/>
      <c r="M113" s="54"/>
      <c r="N113" s="54"/>
      <c r="O113" s="55"/>
      <c r="P113" s="55"/>
      <c r="Q113" s="56"/>
      <c r="R113" s="56"/>
      <c r="S113" s="64"/>
      <c r="T113" s="64"/>
      <c r="U113" s="57"/>
      <c r="V113" s="57"/>
      <c r="W113" s="58"/>
      <c r="X113" s="58"/>
      <c r="Y113" s="59"/>
      <c r="Z113" s="59"/>
      <c r="AA113" s="47"/>
      <c r="AB113" s="47"/>
      <c r="AC113" s="60"/>
      <c r="AD113" s="60"/>
      <c r="AE113" s="61"/>
      <c r="AF113" s="61"/>
    </row>
    <row r="114" spans="1:32" ht="72" x14ac:dyDescent="0.3">
      <c r="A114" s="45" t="s">
        <v>56</v>
      </c>
      <c r="B114" s="46">
        <v>0.23710000000000001</v>
      </c>
      <c r="C114" s="45" t="s">
        <v>988</v>
      </c>
      <c r="D114" s="45" t="s">
        <v>1532</v>
      </c>
      <c r="E114" s="45" t="s">
        <v>1533</v>
      </c>
      <c r="F114" t="s">
        <v>1747</v>
      </c>
      <c r="G114" s="48">
        <v>1.95E-2</v>
      </c>
      <c r="H114" s="50" t="s">
        <v>2029</v>
      </c>
      <c r="I114" s="50" t="s">
        <v>2030</v>
      </c>
      <c r="J114" s="51">
        <v>9.5200000000000007E-2</v>
      </c>
      <c r="K114" s="53" t="s">
        <v>2071</v>
      </c>
      <c r="L114" s="53" t="s">
        <v>2099</v>
      </c>
      <c r="M114" s="54" t="s">
        <v>2187</v>
      </c>
      <c r="N114" s="54" t="s">
        <v>2188</v>
      </c>
      <c r="O114" s="55" t="s">
        <v>2274</v>
      </c>
      <c r="P114" s="55" t="s">
        <v>2275</v>
      </c>
      <c r="Q114" s="56" t="s">
        <v>2279</v>
      </c>
      <c r="R114" s="56" t="s">
        <v>2286</v>
      </c>
      <c r="S114" s="64"/>
      <c r="T114" s="64"/>
      <c r="U114" s="57" t="s">
        <v>2311</v>
      </c>
      <c r="V114" s="57" t="s">
        <v>2302</v>
      </c>
      <c r="W114" s="58" t="s">
        <v>2316</v>
      </c>
      <c r="X114" s="58" t="s">
        <v>2326</v>
      </c>
      <c r="Y114" s="59" t="s">
        <v>2347</v>
      </c>
      <c r="Z114" s="59" t="s">
        <v>2348</v>
      </c>
      <c r="AA114" s="47" t="s">
        <v>2393</v>
      </c>
      <c r="AB114" s="47" t="s">
        <v>2394</v>
      </c>
      <c r="AC114" s="60" t="s">
        <v>2417</v>
      </c>
      <c r="AD114" s="60" t="s">
        <v>2438</v>
      </c>
      <c r="AE114" s="61" t="s">
        <v>2497</v>
      </c>
      <c r="AF114" s="61" t="s">
        <v>2498</v>
      </c>
    </row>
    <row r="115" spans="1:32" ht="28.8" x14ac:dyDescent="0.3">
      <c r="A115" s="45" t="s">
        <v>989</v>
      </c>
      <c r="B115" s="45"/>
      <c r="C115" s="45" t="s">
        <v>990</v>
      </c>
      <c r="D115" s="45"/>
      <c r="E115" s="45"/>
      <c r="F115" t="s">
        <v>1748</v>
      </c>
      <c r="G115" s="47"/>
      <c r="H115" s="50"/>
      <c r="I115" s="50"/>
      <c r="J115" s="50"/>
      <c r="K115" s="53"/>
      <c r="L115" s="53"/>
      <c r="M115" s="54"/>
      <c r="N115" s="54"/>
      <c r="O115" s="55"/>
      <c r="P115" s="55"/>
      <c r="Q115" s="56"/>
      <c r="R115" s="56"/>
      <c r="S115" s="64"/>
      <c r="T115" s="64"/>
      <c r="U115" s="57"/>
      <c r="V115" s="57"/>
      <c r="W115" s="58"/>
      <c r="X115" s="58"/>
      <c r="Y115" s="59"/>
      <c r="Z115" s="59"/>
      <c r="AA115" s="47"/>
      <c r="AB115" s="47"/>
      <c r="AC115" s="60"/>
      <c r="AD115" s="60"/>
      <c r="AE115" s="61"/>
      <c r="AF115" s="61"/>
    </row>
    <row r="116" spans="1:32" ht="28.8" x14ac:dyDescent="0.3">
      <c r="A116" s="45" t="s">
        <v>991</v>
      </c>
      <c r="B116" s="45"/>
      <c r="C116" s="45" t="s">
        <v>992</v>
      </c>
      <c r="D116" s="45"/>
      <c r="E116" s="45" t="s">
        <v>1534</v>
      </c>
      <c r="F116" t="s">
        <v>1749</v>
      </c>
      <c r="G116" s="48">
        <v>1.4500000000000001E-2</v>
      </c>
      <c r="H116" s="50"/>
      <c r="I116" s="50"/>
      <c r="J116" s="50"/>
      <c r="K116" s="53"/>
      <c r="L116" s="53"/>
      <c r="M116" s="54"/>
      <c r="N116" s="54"/>
      <c r="O116" s="55" t="s">
        <v>2266</v>
      </c>
      <c r="P116" s="55" t="s">
        <v>2273</v>
      </c>
      <c r="Q116" s="56"/>
      <c r="R116" s="56"/>
      <c r="S116" s="64"/>
      <c r="T116" s="64"/>
      <c r="U116" s="57"/>
      <c r="V116" s="57"/>
      <c r="W116" s="58"/>
      <c r="X116" s="58"/>
      <c r="Y116" s="59" t="s">
        <v>2332</v>
      </c>
      <c r="Z116" s="59" t="s">
        <v>2345</v>
      </c>
      <c r="AA116" s="47" t="s">
        <v>2358</v>
      </c>
      <c r="AB116" s="47" t="s">
        <v>2365</v>
      </c>
      <c r="AC116" s="60"/>
      <c r="AD116" s="60"/>
      <c r="AE116" s="61" t="s">
        <v>2468</v>
      </c>
      <c r="AF116" s="61" t="s">
        <v>2491</v>
      </c>
    </row>
    <row r="117" spans="1:32" ht="72" x14ac:dyDescent="0.3">
      <c r="A117" s="45" t="s">
        <v>993</v>
      </c>
      <c r="B117" s="45"/>
      <c r="C117" s="45" t="s">
        <v>994</v>
      </c>
      <c r="D117" s="45"/>
      <c r="E117" s="45" t="s">
        <v>1535</v>
      </c>
      <c r="F117" t="s">
        <v>1750</v>
      </c>
      <c r="G117" s="48">
        <v>1.6000000000000001E-3</v>
      </c>
      <c r="H117" s="50"/>
      <c r="I117" s="50"/>
      <c r="J117" s="50"/>
      <c r="K117" s="53"/>
      <c r="L117" s="53"/>
      <c r="M117" s="54"/>
      <c r="N117" s="54"/>
      <c r="O117" s="55"/>
      <c r="P117" s="55"/>
      <c r="Q117" s="56"/>
      <c r="R117" s="56"/>
      <c r="S117" s="64"/>
      <c r="T117" s="64"/>
      <c r="U117" s="57" t="s">
        <v>2309</v>
      </c>
      <c r="V117" s="57" t="s">
        <v>2302</v>
      </c>
      <c r="W117" s="58" t="s">
        <v>2316</v>
      </c>
      <c r="X117" s="58" t="s">
        <v>2325</v>
      </c>
      <c r="Y117" s="59" t="s">
        <v>2332</v>
      </c>
      <c r="Z117" s="59" t="s">
        <v>2331</v>
      </c>
      <c r="AA117" s="47" t="s">
        <v>2358</v>
      </c>
      <c r="AB117" s="47" t="s">
        <v>2357</v>
      </c>
      <c r="AC117" s="60"/>
      <c r="AD117" s="60"/>
      <c r="AE117" s="61"/>
      <c r="AF117" s="61"/>
    </row>
    <row r="118" spans="1:32" x14ac:dyDescent="0.3">
      <c r="A118" s="45" t="s">
        <v>1536</v>
      </c>
      <c r="B118" s="45"/>
      <c r="C118" s="45" t="s">
        <v>1537</v>
      </c>
      <c r="D118" s="45"/>
      <c r="E118" s="45"/>
      <c r="F118" t="s">
        <v>1751</v>
      </c>
      <c r="G118" s="47"/>
      <c r="H118" s="50"/>
      <c r="I118" s="50"/>
      <c r="J118" s="50"/>
      <c r="K118" s="53"/>
      <c r="L118" s="53"/>
      <c r="M118" s="54"/>
      <c r="N118" s="54"/>
      <c r="O118" s="55"/>
      <c r="P118" s="55"/>
      <c r="Q118" s="56"/>
      <c r="R118" s="56"/>
      <c r="S118" s="64"/>
      <c r="T118" s="64"/>
      <c r="U118" s="57"/>
      <c r="V118" s="57"/>
      <c r="W118" s="58"/>
      <c r="X118" s="58"/>
      <c r="Y118" s="59"/>
      <c r="Z118" s="59"/>
      <c r="AA118" s="47"/>
      <c r="AB118" s="47"/>
      <c r="AC118" s="60"/>
      <c r="AD118" s="60"/>
      <c r="AE118" s="61"/>
      <c r="AF118" s="61"/>
    </row>
    <row r="119" spans="1:32" x14ac:dyDescent="0.3">
      <c r="A119" s="45" t="s">
        <v>995</v>
      </c>
      <c r="B119" s="45"/>
      <c r="C119" s="45" t="s">
        <v>996</v>
      </c>
      <c r="D119" s="45"/>
      <c r="E119" s="45"/>
      <c r="F119" t="s">
        <v>1752</v>
      </c>
      <c r="G119" s="47"/>
      <c r="H119" s="50"/>
      <c r="I119" s="50"/>
      <c r="J119" s="50"/>
      <c r="K119" s="53"/>
      <c r="L119" s="53"/>
      <c r="M119" s="54"/>
      <c r="N119" s="54"/>
      <c r="O119" s="55"/>
      <c r="P119" s="55"/>
      <c r="Q119" s="56"/>
      <c r="R119" s="56"/>
      <c r="S119" s="64"/>
      <c r="T119" s="64"/>
      <c r="U119" s="57"/>
      <c r="V119" s="57"/>
      <c r="W119" s="58"/>
      <c r="X119" s="58"/>
      <c r="Y119" s="59"/>
      <c r="Z119" s="59"/>
      <c r="AA119" s="47"/>
      <c r="AB119" s="47"/>
      <c r="AC119" s="60"/>
      <c r="AD119" s="60"/>
      <c r="AE119" s="61"/>
      <c r="AF119" s="61"/>
    </row>
    <row r="120" spans="1:32" x14ac:dyDescent="0.3">
      <c r="A120" s="45" t="s">
        <v>997</v>
      </c>
      <c r="B120" s="45"/>
      <c r="C120" s="45" t="s">
        <v>998</v>
      </c>
      <c r="D120" s="45"/>
      <c r="E120" s="45"/>
      <c r="F120" t="s">
        <v>1753</v>
      </c>
      <c r="G120" s="47"/>
      <c r="H120" s="50"/>
      <c r="I120" s="50"/>
      <c r="J120" s="50"/>
      <c r="K120" s="53"/>
      <c r="L120" s="53"/>
      <c r="M120" s="54"/>
      <c r="N120" s="54"/>
      <c r="O120" s="55"/>
      <c r="P120" s="55"/>
      <c r="Q120" s="56"/>
      <c r="R120" s="56"/>
      <c r="S120" s="64"/>
      <c r="T120" s="64"/>
      <c r="U120" s="57"/>
      <c r="V120" s="57"/>
      <c r="W120" s="58"/>
      <c r="X120" s="58"/>
      <c r="Y120" s="59"/>
      <c r="Z120" s="59"/>
      <c r="AA120" s="47"/>
      <c r="AB120" s="47"/>
      <c r="AC120" s="60"/>
      <c r="AD120" s="60"/>
      <c r="AE120" s="61"/>
      <c r="AF120" s="61"/>
    </row>
    <row r="121" spans="1:32" x14ac:dyDescent="0.3">
      <c r="A121" s="45" t="s">
        <v>999</v>
      </c>
      <c r="B121" s="45"/>
      <c r="C121" s="45" t="s">
        <v>1000</v>
      </c>
      <c r="D121" s="45"/>
      <c r="E121" s="45"/>
      <c r="F121" t="s">
        <v>1754</v>
      </c>
      <c r="G121" s="47"/>
      <c r="H121" s="50"/>
      <c r="I121" s="50"/>
      <c r="J121" s="50"/>
      <c r="K121" s="53"/>
      <c r="L121" s="53"/>
      <c r="M121" s="54"/>
      <c r="N121" s="54"/>
      <c r="O121" s="55"/>
      <c r="P121" s="55"/>
      <c r="Q121" s="56"/>
      <c r="R121" s="56"/>
      <c r="S121" s="64"/>
      <c r="T121" s="64"/>
      <c r="U121" s="57"/>
      <c r="V121" s="57"/>
      <c r="W121" s="58"/>
      <c r="X121" s="58"/>
      <c r="Y121" s="59"/>
      <c r="Z121" s="59"/>
      <c r="AA121" s="47"/>
      <c r="AB121" s="47"/>
      <c r="AC121" s="60"/>
      <c r="AD121" s="60"/>
      <c r="AE121" s="61"/>
      <c r="AF121" s="61"/>
    </row>
    <row r="122" spans="1:32" x14ac:dyDescent="0.3">
      <c r="A122" s="45" t="s">
        <v>1001</v>
      </c>
      <c r="B122" s="45"/>
      <c r="C122" s="45" t="s">
        <v>1002</v>
      </c>
      <c r="D122" s="45"/>
      <c r="E122" s="45"/>
      <c r="F122" t="s">
        <v>1755</v>
      </c>
      <c r="G122" s="47"/>
      <c r="H122" s="50"/>
      <c r="I122" s="50"/>
      <c r="J122" s="50"/>
      <c r="K122" s="53"/>
      <c r="L122" s="53"/>
      <c r="M122" s="54"/>
      <c r="N122" s="54"/>
      <c r="O122" s="55"/>
      <c r="P122" s="55"/>
      <c r="Q122" s="56"/>
      <c r="R122" s="56"/>
      <c r="S122" s="64"/>
      <c r="T122" s="64"/>
      <c r="U122" s="57"/>
      <c r="V122" s="57"/>
      <c r="W122" s="58"/>
      <c r="X122" s="58"/>
      <c r="Y122" s="59"/>
      <c r="Z122" s="59"/>
      <c r="AA122" s="47"/>
      <c r="AB122" s="47"/>
      <c r="AC122" s="60"/>
      <c r="AD122" s="60"/>
      <c r="AE122" s="61"/>
      <c r="AF122" s="61"/>
    </row>
    <row r="123" spans="1:32" x14ac:dyDescent="0.3">
      <c r="A123" s="45" t="s">
        <v>1003</v>
      </c>
      <c r="B123" s="45"/>
      <c r="C123" s="45" t="s">
        <v>1004</v>
      </c>
      <c r="D123" s="45"/>
      <c r="E123" s="45"/>
      <c r="F123" t="s">
        <v>1756</v>
      </c>
      <c r="G123" s="47"/>
      <c r="H123" s="50"/>
      <c r="I123" s="50"/>
      <c r="J123" s="50"/>
      <c r="K123" s="53"/>
      <c r="L123" s="53"/>
      <c r="M123" s="54"/>
      <c r="N123" s="54"/>
      <c r="O123" s="55"/>
      <c r="P123" s="55"/>
      <c r="Q123" s="56"/>
      <c r="R123" s="56"/>
      <c r="S123" s="64"/>
      <c r="T123" s="64"/>
      <c r="U123" s="57"/>
      <c r="V123" s="57"/>
      <c r="W123" s="58"/>
      <c r="X123" s="58"/>
      <c r="Y123" s="59"/>
      <c r="Z123" s="59"/>
      <c r="AA123" s="47"/>
      <c r="AB123" s="47"/>
      <c r="AC123" s="60"/>
      <c r="AD123" s="60"/>
      <c r="AE123" s="61"/>
      <c r="AF123" s="61"/>
    </row>
    <row r="124" spans="1:32" ht="72" x14ac:dyDescent="0.3">
      <c r="A124" s="45" t="s">
        <v>1005</v>
      </c>
      <c r="B124" s="46">
        <v>0.21679999999999999</v>
      </c>
      <c r="C124" s="45" t="s">
        <v>1006</v>
      </c>
      <c r="D124" s="45" t="s">
        <v>1538</v>
      </c>
      <c r="E124" s="45" t="s">
        <v>1539</v>
      </c>
      <c r="F124" t="s">
        <v>1757</v>
      </c>
      <c r="G124" s="48">
        <v>6.4999999999999997E-3</v>
      </c>
      <c r="H124" s="50" t="s">
        <v>1983</v>
      </c>
      <c r="I124" s="50" t="s">
        <v>2031</v>
      </c>
      <c r="J124" s="52">
        <v>0</v>
      </c>
      <c r="K124" s="53" t="s">
        <v>2067</v>
      </c>
      <c r="L124" s="53" t="s">
        <v>2100</v>
      </c>
      <c r="M124" s="54" t="s">
        <v>2141</v>
      </c>
      <c r="N124" s="54" t="s">
        <v>2189</v>
      </c>
      <c r="O124" s="55"/>
      <c r="P124" s="55"/>
      <c r="Q124" s="56"/>
      <c r="R124" s="56"/>
      <c r="S124" s="64"/>
      <c r="T124" s="64"/>
      <c r="U124" s="57" t="s">
        <v>2307</v>
      </c>
      <c r="V124" s="57" t="s">
        <v>2302</v>
      </c>
      <c r="W124" s="58" t="s">
        <v>2316</v>
      </c>
      <c r="X124" s="58" t="s">
        <v>2322</v>
      </c>
      <c r="Y124" s="59" t="s">
        <v>2339</v>
      </c>
      <c r="Z124" s="59" t="s">
        <v>2344</v>
      </c>
      <c r="AA124" s="47" t="s">
        <v>2395</v>
      </c>
      <c r="AB124" s="47" t="s">
        <v>2396</v>
      </c>
      <c r="AC124" s="60" t="s">
        <v>2427</v>
      </c>
      <c r="AD124" s="60" t="s">
        <v>2442</v>
      </c>
      <c r="AE124" s="61" t="s">
        <v>2484</v>
      </c>
      <c r="AF124" s="61" t="s">
        <v>2486</v>
      </c>
    </row>
    <row r="125" spans="1:32" ht="72" x14ac:dyDescent="0.3">
      <c r="A125" s="45" t="s">
        <v>1007</v>
      </c>
      <c r="B125" s="46">
        <v>0.1837</v>
      </c>
      <c r="C125" s="45" t="s">
        <v>1008</v>
      </c>
      <c r="D125" s="45" t="s">
        <v>1540</v>
      </c>
      <c r="E125" s="45" t="s">
        <v>1541</v>
      </c>
      <c r="F125" t="s">
        <v>1758</v>
      </c>
      <c r="G125" s="48">
        <v>7.7999999999999996E-3</v>
      </c>
      <c r="H125" s="50" t="s">
        <v>1983</v>
      </c>
      <c r="I125" s="50" t="s">
        <v>2032</v>
      </c>
      <c r="J125" s="52">
        <v>0</v>
      </c>
      <c r="K125" s="53" t="s">
        <v>2067</v>
      </c>
      <c r="L125" s="53" t="s">
        <v>2100</v>
      </c>
      <c r="M125" s="54" t="s">
        <v>2141</v>
      </c>
      <c r="N125" s="54" t="s">
        <v>2190</v>
      </c>
      <c r="O125" s="55"/>
      <c r="P125" s="55"/>
      <c r="Q125" s="56" t="s">
        <v>2279</v>
      </c>
      <c r="R125" s="56" t="s">
        <v>2280</v>
      </c>
      <c r="S125" s="64"/>
      <c r="T125" s="64"/>
      <c r="U125" s="57" t="s">
        <v>2309</v>
      </c>
      <c r="V125" s="57" t="s">
        <v>2302</v>
      </c>
      <c r="W125" s="58" t="s">
        <v>2316</v>
      </c>
      <c r="X125" s="58" t="s">
        <v>2325</v>
      </c>
      <c r="Y125" s="59" t="s">
        <v>2341</v>
      </c>
      <c r="Z125" s="59" t="s">
        <v>2342</v>
      </c>
      <c r="AA125" s="47" t="s">
        <v>2374</v>
      </c>
      <c r="AB125" s="47" t="s">
        <v>2383</v>
      </c>
      <c r="AC125" s="60" t="s">
        <v>2417</v>
      </c>
      <c r="AD125" s="60" t="s">
        <v>2445</v>
      </c>
      <c r="AE125" s="61"/>
      <c r="AF125" s="61"/>
    </row>
    <row r="126" spans="1:32" x14ac:dyDescent="0.3">
      <c r="A126" s="45" t="s">
        <v>1009</v>
      </c>
      <c r="B126" s="45"/>
      <c r="C126" s="45" t="s">
        <v>1010</v>
      </c>
      <c r="D126" s="45"/>
      <c r="E126" s="45"/>
      <c r="F126" t="s">
        <v>1759</v>
      </c>
      <c r="G126" s="47"/>
      <c r="H126" s="50"/>
      <c r="I126" s="50"/>
      <c r="J126" s="50"/>
      <c r="K126" s="53"/>
      <c r="L126" s="53"/>
      <c r="M126" s="54"/>
      <c r="N126" s="54"/>
      <c r="O126" s="55"/>
      <c r="P126" s="55"/>
      <c r="Q126" s="56"/>
      <c r="R126" s="56"/>
      <c r="S126" s="64"/>
      <c r="T126" s="64"/>
      <c r="U126" s="57"/>
      <c r="V126" s="57"/>
      <c r="W126" s="58"/>
      <c r="X126" s="58"/>
      <c r="Y126" s="59"/>
      <c r="Z126" s="59"/>
      <c r="AA126" s="47"/>
      <c r="AB126" s="47"/>
      <c r="AC126" s="60"/>
      <c r="AD126" s="60"/>
      <c r="AE126" s="61"/>
      <c r="AF126" s="61"/>
    </row>
    <row r="127" spans="1:32" x14ac:dyDescent="0.3">
      <c r="A127" s="45" t="s">
        <v>1011</v>
      </c>
      <c r="B127" s="45"/>
      <c r="C127" s="45" t="s">
        <v>1012</v>
      </c>
      <c r="D127" s="45"/>
      <c r="E127" s="45"/>
      <c r="F127" t="s">
        <v>1760</v>
      </c>
      <c r="G127" s="47"/>
      <c r="H127" s="50"/>
      <c r="I127" s="50"/>
      <c r="J127" s="50"/>
      <c r="K127" s="53"/>
      <c r="L127" s="53"/>
      <c r="M127" s="54"/>
      <c r="N127" s="54"/>
      <c r="O127" s="55"/>
      <c r="P127" s="55"/>
      <c r="Q127" s="56"/>
      <c r="R127" s="56"/>
      <c r="S127" s="64"/>
      <c r="T127" s="64"/>
      <c r="U127" s="57"/>
      <c r="V127" s="57"/>
      <c r="W127" s="58"/>
      <c r="X127" s="58"/>
      <c r="Y127" s="59"/>
      <c r="Z127" s="59"/>
      <c r="AA127" s="47"/>
      <c r="AB127" s="47"/>
      <c r="AC127" s="60"/>
      <c r="AD127" s="60"/>
      <c r="AE127" s="61"/>
      <c r="AF127" s="61"/>
    </row>
    <row r="128" spans="1:32" ht="72" x14ac:dyDescent="0.3">
      <c r="A128" s="45" t="s">
        <v>60</v>
      </c>
      <c r="B128" s="46">
        <v>5.2499999999999998E-2</v>
      </c>
      <c r="C128" s="45" t="s">
        <v>1013</v>
      </c>
      <c r="D128" s="45" t="s">
        <v>1542</v>
      </c>
      <c r="E128" s="45" t="s">
        <v>1543</v>
      </c>
      <c r="F128" t="s">
        <v>1761</v>
      </c>
      <c r="G128" s="48">
        <v>1.5299999999999999E-2</v>
      </c>
      <c r="H128" s="50" t="s">
        <v>1983</v>
      </c>
      <c r="I128" s="50" t="s">
        <v>2033</v>
      </c>
      <c r="J128" s="52">
        <v>0</v>
      </c>
      <c r="K128" s="53" t="s">
        <v>2067</v>
      </c>
      <c r="L128" s="53" t="s">
        <v>2101</v>
      </c>
      <c r="M128" s="54" t="s">
        <v>2141</v>
      </c>
      <c r="N128" s="54" t="s">
        <v>2191</v>
      </c>
      <c r="O128" s="55"/>
      <c r="P128" s="55"/>
      <c r="Q128" s="56" t="s">
        <v>2279</v>
      </c>
      <c r="R128" s="56" t="s">
        <v>2283</v>
      </c>
      <c r="S128" s="64"/>
      <c r="T128" s="64"/>
      <c r="U128" s="57" t="s">
        <v>2309</v>
      </c>
      <c r="V128" s="57" t="s">
        <v>2302</v>
      </c>
      <c r="W128" s="58" t="s">
        <v>2316</v>
      </c>
      <c r="X128" s="58" t="s">
        <v>2325</v>
      </c>
      <c r="Y128" s="59" t="s">
        <v>2332</v>
      </c>
      <c r="Z128" s="59" t="s">
        <v>2331</v>
      </c>
      <c r="AA128" s="47" t="s">
        <v>2364</v>
      </c>
      <c r="AB128" s="47" t="s">
        <v>2397</v>
      </c>
      <c r="AC128" s="60" t="s">
        <v>2419</v>
      </c>
      <c r="AD128" s="60" t="s">
        <v>2421</v>
      </c>
      <c r="AE128" s="61" t="s">
        <v>2482</v>
      </c>
      <c r="AF128" s="61" t="s">
        <v>2491</v>
      </c>
    </row>
    <row r="129" spans="1:32" ht="28.8" x14ac:dyDescent="0.3">
      <c r="A129" s="45" t="s">
        <v>1014</v>
      </c>
      <c r="B129" s="46">
        <v>0.16889999999999999</v>
      </c>
      <c r="C129" s="45" t="s">
        <v>1015</v>
      </c>
      <c r="D129" s="45" t="s">
        <v>1544</v>
      </c>
      <c r="E129" s="45" t="s">
        <v>1545</v>
      </c>
      <c r="F129" t="s">
        <v>1762</v>
      </c>
      <c r="G129" s="48">
        <v>3.0999999999999999E-3</v>
      </c>
      <c r="H129" s="50"/>
      <c r="I129" s="50"/>
      <c r="J129" s="51">
        <v>0</v>
      </c>
      <c r="K129" s="53"/>
      <c r="L129" s="53"/>
      <c r="M129" s="54"/>
      <c r="N129" s="54"/>
      <c r="O129" s="55"/>
      <c r="P129" s="55"/>
      <c r="Q129" s="56" t="s">
        <v>2279</v>
      </c>
      <c r="R129" s="56" t="s">
        <v>2280</v>
      </c>
      <c r="S129" s="64"/>
      <c r="T129" s="64"/>
      <c r="U129" s="57"/>
      <c r="V129" s="57"/>
      <c r="W129" s="58"/>
      <c r="X129" s="58"/>
      <c r="Y129" s="59" t="s">
        <v>2330</v>
      </c>
      <c r="Z129" s="59" t="s">
        <v>2338</v>
      </c>
      <c r="AA129" s="47" t="s">
        <v>2358</v>
      </c>
      <c r="AB129" s="47" t="s">
        <v>2383</v>
      </c>
      <c r="AC129" s="60" t="s">
        <v>2419</v>
      </c>
      <c r="AD129" s="60" t="s">
        <v>2446</v>
      </c>
      <c r="AE129" s="61" t="s">
        <v>2468</v>
      </c>
      <c r="AF129" s="61" t="s">
        <v>2467</v>
      </c>
    </row>
    <row r="130" spans="1:32" x14ac:dyDescent="0.3">
      <c r="A130" s="45" t="s">
        <v>1016</v>
      </c>
      <c r="B130" s="45"/>
      <c r="C130" s="45" t="s">
        <v>1017</v>
      </c>
      <c r="D130" s="45"/>
      <c r="E130" s="45"/>
      <c r="F130" t="s">
        <v>1763</v>
      </c>
      <c r="G130" s="47"/>
      <c r="H130" s="50"/>
      <c r="I130" s="50"/>
      <c r="J130" s="50"/>
      <c r="K130" s="53"/>
      <c r="L130" s="53"/>
      <c r="M130" s="54"/>
      <c r="N130" s="54"/>
      <c r="O130" s="55"/>
      <c r="P130" s="55"/>
      <c r="Q130" s="56"/>
      <c r="R130" s="56"/>
      <c r="S130" s="64"/>
      <c r="T130" s="64"/>
      <c r="U130" s="57"/>
      <c r="V130" s="57"/>
      <c r="W130" s="58"/>
      <c r="X130" s="58"/>
      <c r="Y130" s="59"/>
      <c r="Z130" s="59"/>
      <c r="AA130" s="47"/>
      <c r="AB130" s="47"/>
      <c r="AC130" s="60"/>
      <c r="AD130" s="60"/>
      <c r="AE130" s="61"/>
      <c r="AF130" s="61"/>
    </row>
    <row r="131" spans="1:32" x14ac:dyDescent="0.3">
      <c r="A131" s="45" t="s">
        <v>1018</v>
      </c>
      <c r="B131" s="45"/>
      <c r="C131" s="45" t="s">
        <v>1019</v>
      </c>
      <c r="D131" s="45"/>
      <c r="E131" s="45"/>
      <c r="F131" t="s">
        <v>1764</v>
      </c>
      <c r="G131" s="47"/>
      <c r="H131" s="50"/>
      <c r="I131" s="50"/>
      <c r="J131" s="50"/>
      <c r="K131" s="53"/>
      <c r="L131" s="53"/>
      <c r="M131" s="54"/>
      <c r="N131" s="54"/>
      <c r="O131" s="55"/>
      <c r="P131" s="55"/>
      <c r="Q131" s="56"/>
      <c r="R131" s="56"/>
      <c r="S131" s="64"/>
      <c r="T131" s="64"/>
      <c r="U131" s="57"/>
      <c r="V131" s="57"/>
      <c r="W131" s="58"/>
      <c r="X131" s="58"/>
      <c r="Y131" s="59"/>
      <c r="Z131" s="59"/>
      <c r="AA131" s="47"/>
      <c r="AB131" s="47"/>
      <c r="AC131" s="60"/>
      <c r="AD131" s="60"/>
      <c r="AE131" s="61"/>
      <c r="AF131" s="61"/>
    </row>
    <row r="132" spans="1:32" ht="28.8" x14ac:dyDescent="0.3">
      <c r="A132" s="45" t="s">
        <v>1020</v>
      </c>
      <c r="B132" s="45"/>
      <c r="C132" s="45" t="s">
        <v>1021</v>
      </c>
      <c r="D132" s="45"/>
      <c r="E132" s="45" t="s">
        <v>1546</v>
      </c>
      <c r="F132" t="s">
        <v>1765</v>
      </c>
      <c r="G132" s="48">
        <v>3.5000000000000001E-3</v>
      </c>
      <c r="H132" s="50" t="s">
        <v>1983</v>
      </c>
      <c r="I132" s="50" t="s">
        <v>2034</v>
      </c>
      <c r="J132" s="50"/>
      <c r="K132" s="53" t="s">
        <v>2067</v>
      </c>
      <c r="L132" s="53" t="s">
        <v>2092</v>
      </c>
      <c r="M132" s="54" t="s">
        <v>2141</v>
      </c>
      <c r="N132" s="54" t="s">
        <v>2192</v>
      </c>
      <c r="O132" s="55"/>
      <c r="P132" s="55"/>
      <c r="Q132" s="56"/>
      <c r="R132" s="56"/>
      <c r="S132" s="64"/>
      <c r="T132" s="64"/>
      <c r="U132" s="57"/>
      <c r="V132" s="57"/>
      <c r="W132" s="58"/>
      <c r="X132" s="58"/>
      <c r="Y132" s="59"/>
      <c r="Z132" s="59"/>
      <c r="AA132" s="47" t="s">
        <v>2358</v>
      </c>
      <c r="AB132" s="47" t="s">
        <v>2357</v>
      </c>
      <c r="AC132" s="60"/>
      <c r="AD132" s="60"/>
      <c r="AE132" s="61"/>
      <c r="AF132" s="61"/>
    </row>
    <row r="133" spans="1:32" x14ac:dyDescent="0.3">
      <c r="A133" s="45" t="s">
        <v>279</v>
      </c>
      <c r="B133" s="45"/>
      <c r="C133" s="45" t="s">
        <v>1022</v>
      </c>
      <c r="D133" s="45"/>
      <c r="E133" s="45"/>
      <c r="F133" t="s">
        <v>1766</v>
      </c>
      <c r="G133" s="47"/>
      <c r="H133" s="50"/>
      <c r="I133" s="50"/>
      <c r="J133" s="50"/>
      <c r="K133" s="53"/>
      <c r="L133" s="53"/>
      <c r="M133" s="54"/>
      <c r="N133" s="54"/>
      <c r="O133" s="55"/>
      <c r="P133" s="55"/>
      <c r="Q133" s="56"/>
      <c r="R133" s="56"/>
      <c r="S133" s="64"/>
      <c r="T133" s="64"/>
      <c r="U133" s="57"/>
      <c r="V133" s="57"/>
      <c r="W133" s="58"/>
      <c r="X133" s="58"/>
      <c r="Y133" s="59"/>
      <c r="Z133" s="59"/>
      <c r="AA133" s="47"/>
      <c r="AB133" s="47"/>
      <c r="AC133" s="60"/>
      <c r="AD133" s="60"/>
      <c r="AE133" s="61"/>
      <c r="AF133" s="61"/>
    </row>
    <row r="134" spans="1:32" x14ac:dyDescent="0.3">
      <c r="A134" s="45" t="s">
        <v>1023</v>
      </c>
      <c r="B134" s="45"/>
      <c r="C134" s="45" t="s">
        <v>1024</v>
      </c>
      <c r="D134" s="45"/>
      <c r="E134" s="45"/>
      <c r="F134" t="s">
        <v>1767</v>
      </c>
      <c r="G134" s="47"/>
      <c r="H134" s="50"/>
      <c r="I134" s="50"/>
      <c r="J134" s="50"/>
      <c r="K134" s="53"/>
      <c r="L134" s="53"/>
      <c r="M134" s="54"/>
      <c r="N134" s="54"/>
      <c r="O134" s="55"/>
      <c r="P134" s="55"/>
      <c r="Q134" s="56"/>
      <c r="R134" s="56"/>
      <c r="S134" s="64"/>
      <c r="T134" s="64"/>
      <c r="U134" s="57"/>
      <c r="V134" s="57"/>
      <c r="W134" s="58"/>
      <c r="X134" s="58"/>
      <c r="Y134" s="59"/>
      <c r="Z134" s="59"/>
      <c r="AA134" s="47"/>
      <c r="AB134" s="47"/>
      <c r="AC134" s="60"/>
      <c r="AD134" s="60"/>
      <c r="AE134" s="61"/>
      <c r="AF134" s="61"/>
    </row>
    <row r="135" spans="1:32" x14ac:dyDescent="0.3">
      <c r="A135" s="45" t="s">
        <v>1025</v>
      </c>
      <c r="B135" s="45"/>
      <c r="C135" s="45" t="s">
        <v>1026</v>
      </c>
      <c r="D135" s="45"/>
      <c r="E135" s="45"/>
      <c r="F135" t="s">
        <v>1768</v>
      </c>
      <c r="G135" s="47"/>
      <c r="H135" s="50"/>
      <c r="I135" s="50"/>
      <c r="J135" s="50"/>
      <c r="K135" s="53"/>
      <c r="L135" s="53"/>
      <c r="M135" s="54"/>
      <c r="N135" s="54"/>
      <c r="O135" s="55"/>
      <c r="P135" s="55"/>
      <c r="Q135" s="56"/>
      <c r="R135" s="56"/>
      <c r="S135" s="64"/>
      <c r="T135" s="64"/>
      <c r="U135" s="57"/>
      <c r="V135" s="57"/>
      <c r="W135" s="58"/>
      <c r="X135" s="58"/>
      <c r="Y135" s="59"/>
      <c r="Z135" s="59"/>
      <c r="AA135" s="47"/>
      <c r="AB135" s="47"/>
      <c r="AC135" s="60"/>
      <c r="AD135" s="60"/>
      <c r="AE135" s="61"/>
      <c r="AF135" s="61"/>
    </row>
    <row r="136" spans="1:32" x14ac:dyDescent="0.3">
      <c r="A136" s="45" t="s">
        <v>1027</v>
      </c>
      <c r="B136" s="45"/>
      <c r="C136" s="45" t="s">
        <v>1028</v>
      </c>
      <c r="D136" s="45"/>
      <c r="E136" s="45"/>
      <c r="F136" t="s">
        <v>1769</v>
      </c>
      <c r="G136" s="47"/>
      <c r="H136" s="50"/>
      <c r="I136" s="50"/>
      <c r="J136" s="50"/>
      <c r="K136" s="53"/>
      <c r="L136" s="53"/>
      <c r="M136" s="54"/>
      <c r="N136" s="54"/>
      <c r="O136" s="55"/>
      <c r="P136" s="55"/>
      <c r="Q136" s="56"/>
      <c r="R136" s="56"/>
      <c r="S136" s="64"/>
      <c r="T136" s="64"/>
      <c r="U136" s="57"/>
      <c r="V136" s="57"/>
      <c r="W136" s="58"/>
      <c r="X136" s="58"/>
      <c r="Y136" s="59"/>
      <c r="Z136" s="59"/>
      <c r="AA136" s="47"/>
      <c r="AB136" s="47"/>
      <c r="AC136" s="60"/>
      <c r="AD136" s="60"/>
      <c r="AE136" s="61"/>
      <c r="AF136" s="61"/>
    </row>
    <row r="137" spans="1:32" x14ac:dyDescent="0.3">
      <c r="A137" s="45" t="s">
        <v>1029</v>
      </c>
      <c r="B137" s="45"/>
      <c r="C137" s="45" t="s">
        <v>1030</v>
      </c>
      <c r="D137" s="45"/>
      <c r="E137" s="45"/>
      <c r="F137" t="s">
        <v>1770</v>
      </c>
      <c r="G137" s="47"/>
      <c r="H137" s="50"/>
      <c r="I137" s="50"/>
      <c r="J137" s="50"/>
      <c r="K137" s="53"/>
      <c r="L137" s="53"/>
      <c r="M137" s="54"/>
      <c r="N137" s="54"/>
      <c r="O137" s="55"/>
      <c r="P137" s="55"/>
      <c r="Q137" s="56"/>
      <c r="R137" s="56"/>
      <c r="S137" s="64"/>
      <c r="T137" s="64"/>
      <c r="U137" s="57"/>
      <c r="V137" s="57"/>
      <c r="W137" s="58"/>
      <c r="X137" s="58"/>
      <c r="Y137" s="59"/>
      <c r="Z137" s="59"/>
      <c r="AA137" s="47"/>
      <c r="AB137" s="47"/>
      <c r="AC137" s="60"/>
      <c r="AD137" s="60"/>
      <c r="AE137" s="61"/>
      <c r="AF137" s="61"/>
    </row>
    <row r="138" spans="1:32" x14ac:dyDescent="0.3">
      <c r="A138" s="45" t="s">
        <v>237</v>
      </c>
      <c r="B138" s="45"/>
      <c r="C138" s="45" t="s">
        <v>1031</v>
      </c>
      <c r="D138" s="45"/>
      <c r="E138" s="45"/>
      <c r="F138" t="s">
        <v>1771</v>
      </c>
      <c r="G138" s="47"/>
      <c r="H138" s="50"/>
      <c r="I138" s="50"/>
      <c r="J138" s="50"/>
      <c r="K138" s="53"/>
      <c r="L138" s="53"/>
      <c r="M138" s="54"/>
      <c r="N138" s="54"/>
      <c r="O138" s="55"/>
      <c r="P138" s="55"/>
      <c r="Q138" s="56"/>
      <c r="R138" s="56"/>
      <c r="S138" s="64"/>
      <c r="T138" s="64"/>
      <c r="U138" s="57"/>
      <c r="V138" s="57"/>
      <c r="W138" s="58"/>
      <c r="X138" s="58"/>
      <c r="Y138" s="59"/>
      <c r="Z138" s="59"/>
      <c r="AA138" s="47"/>
      <c r="AB138" s="47"/>
      <c r="AC138" s="60"/>
      <c r="AD138" s="60"/>
      <c r="AE138" s="61"/>
      <c r="AF138" s="61"/>
    </row>
    <row r="139" spans="1:32" ht="72" x14ac:dyDescent="0.3">
      <c r="A139" s="45" t="s">
        <v>1032</v>
      </c>
      <c r="B139" s="46">
        <v>0.14760000000000001</v>
      </c>
      <c r="C139" s="45" t="s">
        <v>1033</v>
      </c>
      <c r="D139" s="45" t="s">
        <v>1547</v>
      </c>
      <c r="E139" s="45" t="s">
        <v>1548</v>
      </c>
      <c r="F139" t="s">
        <v>1772</v>
      </c>
      <c r="G139" s="48">
        <v>3.6700000000000003E-2</v>
      </c>
      <c r="H139" s="50" t="s">
        <v>1983</v>
      </c>
      <c r="I139" s="50" t="s">
        <v>2035</v>
      </c>
      <c r="J139" s="52">
        <v>0</v>
      </c>
      <c r="K139" s="53" t="s">
        <v>2067</v>
      </c>
      <c r="L139" s="53" t="s">
        <v>2102</v>
      </c>
      <c r="M139" s="54" t="s">
        <v>2141</v>
      </c>
      <c r="N139" s="54" t="s">
        <v>2193</v>
      </c>
      <c r="O139" s="55"/>
      <c r="P139" s="55"/>
      <c r="Q139" s="56" t="s">
        <v>2279</v>
      </c>
      <c r="R139" s="56" t="s">
        <v>2283</v>
      </c>
      <c r="S139" s="64"/>
      <c r="T139" s="64"/>
      <c r="U139" s="57" t="s">
        <v>2307</v>
      </c>
      <c r="V139" s="57" t="s">
        <v>2302</v>
      </c>
      <c r="W139" s="58" t="s">
        <v>2316</v>
      </c>
      <c r="X139" s="58" t="s">
        <v>2322</v>
      </c>
      <c r="Y139" s="59" t="s">
        <v>2332</v>
      </c>
      <c r="Z139" s="59" t="s">
        <v>2345</v>
      </c>
      <c r="AA139" s="47" t="s">
        <v>2374</v>
      </c>
      <c r="AB139" s="47" t="s">
        <v>2368</v>
      </c>
      <c r="AC139" s="60" t="s">
        <v>2447</v>
      </c>
      <c r="AD139" s="60" t="s">
        <v>2448</v>
      </c>
      <c r="AE139" s="61" t="s">
        <v>2471</v>
      </c>
      <c r="AF139" s="61" t="s">
        <v>2485</v>
      </c>
    </row>
    <row r="140" spans="1:32" ht="28.8" x14ac:dyDescent="0.3">
      <c r="A140" s="45" t="s">
        <v>396</v>
      </c>
      <c r="B140" s="46">
        <v>0.14829999999999999</v>
      </c>
      <c r="C140" s="45" t="s">
        <v>1034</v>
      </c>
      <c r="D140" s="45" t="s">
        <v>1549</v>
      </c>
      <c r="E140" s="45" t="s">
        <v>1550</v>
      </c>
      <c r="F140" t="s">
        <v>1773</v>
      </c>
      <c r="G140" s="48">
        <v>3.49E-2</v>
      </c>
      <c r="H140" s="50" t="s">
        <v>1983</v>
      </c>
      <c r="I140" s="50" t="s">
        <v>2036</v>
      </c>
      <c r="J140" s="52">
        <v>0</v>
      </c>
      <c r="K140" s="53" t="s">
        <v>2067</v>
      </c>
      <c r="L140" s="53" t="s">
        <v>2091</v>
      </c>
      <c r="M140" s="54" t="s">
        <v>2141</v>
      </c>
      <c r="N140" s="54" t="s">
        <v>2194</v>
      </c>
      <c r="O140" s="55"/>
      <c r="P140" s="55"/>
      <c r="Q140" s="56" t="s">
        <v>2279</v>
      </c>
      <c r="R140" s="56" t="s">
        <v>2283</v>
      </c>
      <c r="S140" s="64"/>
      <c r="T140" s="64"/>
      <c r="U140" s="57"/>
      <c r="V140" s="57"/>
      <c r="W140" s="58"/>
      <c r="X140" s="58"/>
      <c r="Y140" s="59" t="s">
        <v>2330</v>
      </c>
      <c r="Z140" s="59" t="s">
        <v>2338</v>
      </c>
      <c r="AA140" s="47" t="s">
        <v>2358</v>
      </c>
      <c r="AB140" s="47" t="s">
        <v>2375</v>
      </c>
      <c r="AC140" s="60" t="s">
        <v>2419</v>
      </c>
      <c r="AD140" s="60" t="s">
        <v>2431</v>
      </c>
      <c r="AE140" s="61" t="s">
        <v>2495</v>
      </c>
      <c r="AF140" s="61" t="s">
        <v>2477</v>
      </c>
    </row>
    <row r="141" spans="1:32" x14ac:dyDescent="0.3">
      <c r="A141" s="45" t="s">
        <v>1035</v>
      </c>
      <c r="B141" s="45"/>
      <c r="C141" s="45" t="s">
        <v>1036</v>
      </c>
      <c r="D141" s="45"/>
      <c r="E141" s="45"/>
      <c r="F141" t="s">
        <v>1774</v>
      </c>
      <c r="G141" s="47"/>
      <c r="H141" s="50"/>
      <c r="I141" s="50"/>
      <c r="J141" s="50"/>
      <c r="K141" s="53"/>
      <c r="L141" s="53"/>
      <c r="M141" s="54"/>
      <c r="N141" s="54"/>
      <c r="O141" s="55"/>
      <c r="P141" s="55"/>
      <c r="Q141" s="56"/>
      <c r="R141" s="56"/>
      <c r="S141" s="64"/>
      <c r="T141" s="64"/>
      <c r="U141" s="57"/>
      <c r="V141" s="57"/>
      <c r="W141" s="58"/>
      <c r="X141" s="58"/>
      <c r="Y141" s="59"/>
      <c r="Z141" s="59"/>
      <c r="AA141" s="47"/>
      <c r="AB141" s="47"/>
      <c r="AC141" s="60"/>
      <c r="AD141" s="60"/>
      <c r="AE141" s="61"/>
      <c r="AF141" s="61"/>
    </row>
    <row r="142" spans="1:32" x14ac:dyDescent="0.3">
      <c r="A142" s="45" t="s">
        <v>652</v>
      </c>
      <c r="B142" s="45"/>
      <c r="C142" s="45" t="s">
        <v>1037</v>
      </c>
      <c r="D142" s="45"/>
      <c r="E142" s="45"/>
      <c r="F142" t="s">
        <v>1775</v>
      </c>
      <c r="G142" s="47"/>
      <c r="H142" s="50"/>
      <c r="I142" s="50"/>
      <c r="J142" s="50"/>
      <c r="K142" s="53"/>
      <c r="L142" s="53"/>
      <c r="M142" s="54"/>
      <c r="N142" s="54"/>
      <c r="O142" s="55"/>
      <c r="P142" s="55"/>
      <c r="Q142" s="56"/>
      <c r="R142" s="56"/>
      <c r="S142" s="64"/>
      <c r="T142" s="64"/>
      <c r="U142" s="57"/>
      <c r="V142" s="57"/>
      <c r="W142" s="58"/>
      <c r="X142" s="58"/>
      <c r="Y142" s="59"/>
      <c r="Z142" s="59"/>
      <c r="AA142" s="47"/>
      <c r="AB142" s="47"/>
      <c r="AC142" s="60"/>
      <c r="AD142" s="60"/>
      <c r="AE142" s="61"/>
      <c r="AF142" s="61"/>
    </row>
    <row r="143" spans="1:32" ht="28.8" x14ac:dyDescent="0.3">
      <c r="A143" s="45" t="s">
        <v>1038</v>
      </c>
      <c r="B143" s="46">
        <v>0.16070000000000001</v>
      </c>
      <c r="C143" s="45" t="s">
        <v>1039</v>
      </c>
      <c r="D143" s="45" t="s">
        <v>1551</v>
      </c>
      <c r="E143" s="45" t="s">
        <v>1552</v>
      </c>
      <c r="F143" t="s">
        <v>1776</v>
      </c>
      <c r="G143" s="48">
        <v>1.09E-2</v>
      </c>
      <c r="H143" s="50" t="s">
        <v>2037</v>
      </c>
      <c r="I143" s="50" t="s">
        <v>2038</v>
      </c>
      <c r="J143" s="52">
        <v>1</v>
      </c>
      <c r="K143" s="53" t="s">
        <v>2069</v>
      </c>
      <c r="L143" s="53" t="s">
        <v>2092</v>
      </c>
      <c r="M143" s="54" t="s">
        <v>2195</v>
      </c>
      <c r="N143" s="54" t="s">
        <v>2196</v>
      </c>
      <c r="O143" s="55"/>
      <c r="P143" s="55"/>
      <c r="Q143" s="56"/>
      <c r="R143" s="56"/>
      <c r="S143" s="64"/>
      <c r="T143" s="64"/>
      <c r="U143" s="57"/>
      <c r="V143" s="57"/>
      <c r="W143" s="58"/>
      <c r="X143" s="58"/>
      <c r="Y143" s="59" t="s">
        <v>2330</v>
      </c>
      <c r="Z143" s="59" t="s">
        <v>2331</v>
      </c>
      <c r="AA143" s="47" t="s">
        <v>2374</v>
      </c>
      <c r="AB143" s="47" t="s">
        <v>2372</v>
      </c>
      <c r="AC143" s="60" t="s">
        <v>2419</v>
      </c>
      <c r="AD143" s="60" t="s">
        <v>2421</v>
      </c>
      <c r="AE143" s="61" t="s">
        <v>2495</v>
      </c>
      <c r="AF143" s="61" t="s">
        <v>2477</v>
      </c>
    </row>
    <row r="144" spans="1:32" x14ac:dyDescent="0.3">
      <c r="A144" s="45" t="s">
        <v>488</v>
      </c>
      <c r="B144" s="45"/>
      <c r="C144" s="45" t="s">
        <v>1040</v>
      </c>
      <c r="D144" s="45"/>
      <c r="E144" s="45"/>
      <c r="F144" t="s">
        <v>1777</v>
      </c>
      <c r="G144" s="47"/>
      <c r="H144" s="50"/>
      <c r="I144" s="50"/>
      <c r="J144" s="50"/>
      <c r="K144" s="53"/>
      <c r="L144" s="53"/>
      <c r="M144" s="54"/>
      <c r="N144" s="54"/>
      <c r="O144" s="55"/>
      <c r="P144" s="55"/>
      <c r="Q144" s="56"/>
      <c r="R144" s="56"/>
      <c r="S144" s="64"/>
      <c r="T144" s="64"/>
      <c r="U144" s="57"/>
      <c r="V144" s="57"/>
      <c r="W144" s="58"/>
      <c r="X144" s="58"/>
      <c r="Y144" s="59"/>
      <c r="Z144" s="59"/>
      <c r="AA144" s="47"/>
      <c r="AB144" s="47"/>
      <c r="AC144" s="60"/>
      <c r="AD144" s="60"/>
      <c r="AE144" s="61"/>
      <c r="AF144" s="61"/>
    </row>
    <row r="145" spans="1:32" x14ac:dyDescent="0.3">
      <c r="A145" s="45" t="s">
        <v>1041</v>
      </c>
      <c r="B145" s="45"/>
      <c r="C145" s="45" t="s">
        <v>1042</v>
      </c>
      <c r="D145" s="45"/>
      <c r="E145" s="45"/>
      <c r="F145" t="s">
        <v>1778</v>
      </c>
      <c r="G145" s="47"/>
      <c r="H145" s="50"/>
      <c r="I145" s="50"/>
      <c r="J145" s="50"/>
      <c r="K145" s="53"/>
      <c r="L145" s="53"/>
      <c r="M145" s="54"/>
      <c r="N145" s="54"/>
      <c r="O145" s="55"/>
      <c r="P145" s="55"/>
      <c r="Q145" s="56"/>
      <c r="R145" s="56"/>
      <c r="S145" s="64"/>
      <c r="T145" s="64"/>
      <c r="U145" s="57"/>
      <c r="V145" s="57"/>
      <c r="W145" s="58"/>
      <c r="X145" s="58"/>
      <c r="Y145" s="59"/>
      <c r="Z145" s="59"/>
      <c r="AA145" s="47"/>
      <c r="AB145" s="47"/>
      <c r="AC145" s="60"/>
      <c r="AD145" s="60"/>
      <c r="AE145" s="61"/>
      <c r="AF145" s="61"/>
    </row>
    <row r="146" spans="1:32" ht="28.8" x14ac:dyDescent="0.3">
      <c r="A146" s="45" t="s">
        <v>1043</v>
      </c>
      <c r="B146" s="45"/>
      <c r="C146" s="45" t="s">
        <v>1044</v>
      </c>
      <c r="D146" s="45"/>
      <c r="E146" s="45"/>
      <c r="F146" t="s">
        <v>1779</v>
      </c>
      <c r="G146" s="47"/>
      <c r="H146" s="50"/>
      <c r="I146" s="50"/>
      <c r="J146" s="50"/>
      <c r="K146" s="53"/>
      <c r="L146" s="53"/>
      <c r="M146" s="54"/>
      <c r="N146" s="54"/>
      <c r="O146" s="55"/>
      <c r="P146" s="55"/>
      <c r="Q146" s="56"/>
      <c r="R146" s="56"/>
      <c r="S146" s="64"/>
      <c r="T146" s="64"/>
      <c r="U146" s="57"/>
      <c r="V146" s="57"/>
      <c r="W146" s="58"/>
      <c r="X146" s="58"/>
      <c r="Y146" s="59"/>
      <c r="Z146" s="59"/>
      <c r="AA146" s="47"/>
      <c r="AB146" s="47"/>
      <c r="AC146" s="60"/>
      <c r="AD146" s="60"/>
      <c r="AE146" s="61"/>
      <c r="AF146" s="61"/>
    </row>
    <row r="147" spans="1:32" x14ac:dyDescent="0.3">
      <c r="A147" s="45" t="s">
        <v>1045</v>
      </c>
      <c r="B147" s="45"/>
      <c r="C147" s="45" t="s">
        <v>1046</v>
      </c>
      <c r="D147" s="45"/>
      <c r="E147" s="45"/>
      <c r="F147" t="s">
        <v>1780</v>
      </c>
      <c r="G147" s="47"/>
      <c r="H147" s="50"/>
      <c r="I147" s="50"/>
      <c r="J147" s="50"/>
      <c r="K147" s="53"/>
      <c r="L147" s="53"/>
      <c r="M147" s="54"/>
      <c r="N147" s="54"/>
      <c r="O147" s="55"/>
      <c r="P147" s="55"/>
      <c r="Q147" s="56"/>
      <c r="R147" s="56"/>
      <c r="S147" s="64"/>
      <c r="T147" s="64"/>
      <c r="U147" s="57"/>
      <c r="V147" s="57"/>
      <c r="W147" s="58"/>
      <c r="X147" s="58"/>
      <c r="Y147" s="59"/>
      <c r="Z147" s="59"/>
      <c r="AA147" s="47"/>
      <c r="AB147" s="47"/>
      <c r="AC147" s="60"/>
      <c r="AD147" s="60"/>
      <c r="AE147" s="61"/>
      <c r="AF147" s="61"/>
    </row>
    <row r="148" spans="1:32" x14ac:dyDescent="0.3">
      <c r="A148" s="45" t="s">
        <v>1047</v>
      </c>
      <c r="B148" s="45"/>
      <c r="C148" s="45" t="s">
        <v>1048</v>
      </c>
      <c r="D148" s="45"/>
      <c r="E148" s="45"/>
      <c r="F148" t="s">
        <v>1781</v>
      </c>
      <c r="G148" s="47"/>
      <c r="H148" s="50"/>
      <c r="I148" s="50"/>
      <c r="J148" s="50"/>
      <c r="K148" s="53"/>
      <c r="L148" s="53"/>
      <c r="M148" s="54"/>
      <c r="N148" s="54"/>
      <c r="O148" s="55"/>
      <c r="P148" s="55"/>
      <c r="Q148" s="56"/>
      <c r="R148" s="56"/>
      <c r="S148" s="64"/>
      <c r="T148" s="64"/>
      <c r="U148" s="57"/>
      <c r="V148" s="57"/>
      <c r="W148" s="58"/>
      <c r="X148" s="58"/>
      <c r="Y148" s="59"/>
      <c r="Z148" s="59"/>
      <c r="AA148" s="47"/>
      <c r="AB148" s="47"/>
      <c r="AC148" s="60"/>
      <c r="AD148" s="60"/>
      <c r="AE148" s="61"/>
      <c r="AF148" s="61"/>
    </row>
    <row r="149" spans="1:32" x14ac:dyDescent="0.3">
      <c r="A149" s="45" t="s">
        <v>1049</v>
      </c>
      <c r="B149" s="45"/>
      <c r="C149" s="45" t="s">
        <v>1050</v>
      </c>
      <c r="D149" s="45"/>
      <c r="E149" s="45"/>
      <c r="F149" t="s">
        <v>1782</v>
      </c>
      <c r="G149" s="47"/>
      <c r="H149" s="50"/>
      <c r="I149" s="50"/>
      <c r="J149" s="50"/>
      <c r="K149" s="53"/>
      <c r="L149" s="53"/>
      <c r="M149" s="54"/>
      <c r="N149" s="54"/>
      <c r="O149" s="55"/>
      <c r="P149" s="55"/>
      <c r="Q149" s="56"/>
      <c r="R149" s="56"/>
      <c r="S149" s="64"/>
      <c r="T149" s="64"/>
      <c r="U149" s="57"/>
      <c r="V149" s="57"/>
      <c r="W149" s="58"/>
      <c r="X149" s="58"/>
      <c r="Y149" s="59"/>
      <c r="Z149" s="59"/>
      <c r="AA149" s="47"/>
      <c r="AB149" s="47"/>
      <c r="AC149" s="60"/>
      <c r="AD149" s="60"/>
      <c r="AE149" s="61"/>
      <c r="AF149" s="61"/>
    </row>
    <row r="150" spans="1:32" x14ac:dyDescent="0.3">
      <c r="A150" s="45" t="s">
        <v>1051</v>
      </c>
      <c r="B150" s="45"/>
      <c r="C150" s="45" t="s">
        <v>1052</v>
      </c>
      <c r="D150" s="45"/>
      <c r="E150" s="45"/>
      <c r="F150" t="s">
        <v>1783</v>
      </c>
      <c r="G150" s="47"/>
      <c r="H150" s="50"/>
      <c r="I150" s="50"/>
      <c r="J150" s="50"/>
      <c r="K150" s="53"/>
      <c r="L150" s="53"/>
      <c r="M150" s="54"/>
      <c r="N150" s="54"/>
      <c r="O150" s="55"/>
      <c r="P150" s="55"/>
      <c r="Q150" s="56"/>
      <c r="R150" s="56"/>
      <c r="S150" s="64"/>
      <c r="T150" s="64"/>
      <c r="U150" s="57"/>
      <c r="V150" s="57"/>
      <c r="W150" s="58"/>
      <c r="X150" s="58"/>
      <c r="Y150" s="59"/>
      <c r="Z150" s="59"/>
      <c r="AA150" s="47"/>
      <c r="AB150" s="47"/>
      <c r="AC150" s="60"/>
      <c r="AD150" s="60"/>
      <c r="AE150" s="61"/>
      <c r="AF150" s="61"/>
    </row>
    <row r="151" spans="1:32" x14ac:dyDescent="0.3">
      <c r="A151" s="45" t="s">
        <v>1053</v>
      </c>
      <c r="B151" s="45"/>
      <c r="C151" s="45" t="s">
        <v>1054</v>
      </c>
      <c r="D151" s="45"/>
      <c r="E151" s="45"/>
      <c r="F151" t="s">
        <v>1784</v>
      </c>
      <c r="G151" s="47"/>
      <c r="H151" s="50"/>
      <c r="I151" s="50"/>
      <c r="J151" s="50"/>
      <c r="K151" s="53"/>
      <c r="L151" s="53"/>
      <c r="M151" s="54"/>
      <c r="N151" s="54"/>
      <c r="O151" s="55"/>
      <c r="P151" s="55"/>
      <c r="Q151" s="56"/>
      <c r="R151" s="56"/>
      <c r="S151" s="64"/>
      <c r="T151" s="64"/>
      <c r="U151" s="57"/>
      <c r="V151" s="57"/>
      <c r="W151" s="58"/>
      <c r="X151" s="58"/>
      <c r="Y151" s="59"/>
      <c r="Z151" s="59"/>
      <c r="AA151" s="47"/>
      <c r="AB151" s="47"/>
      <c r="AC151" s="60"/>
      <c r="AD151" s="60"/>
      <c r="AE151" s="61"/>
      <c r="AF151" s="61"/>
    </row>
    <row r="152" spans="1:32" x14ac:dyDescent="0.3">
      <c r="A152" s="45" t="s">
        <v>1055</v>
      </c>
      <c r="B152" s="45"/>
      <c r="C152" s="45" t="s">
        <v>1056</v>
      </c>
      <c r="D152" s="45"/>
      <c r="E152" s="45"/>
      <c r="F152" t="s">
        <v>1785</v>
      </c>
      <c r="G152" s="47"/>
      <c r="H152" s="50"/>
      <c r="I152" s="50"/>
      <c r="J152" s="50"/>
      <c r="K152" s="53"/>
      <c r="L152" s="53"/>
      <c r="M152" s="54"/>
      <c r="N152" s="54"/>
      <c r="O152" s="55"/>
      <c r="P152" s="55"/>
      <c r="Q152" s="56"/>
      <c r="R152" s="56"/>
      <c r="S152" s="64"/>
      <c r="T152" s="64"/>
      <c r="U152" s="57"/>
      <c r="V152" s="57"/>
      <c r="W152" s="58"/>
      <c r="X152" s="58"/>
      <c r="Y152" s="59"/>
      <c r="Z152" s="59"/>
      <c r="AA152" s="47"/>
      <c r="AB152" s="47"/>
      <c r="AC152" s="60"/>
      <c r="AD152" s="60"/>
      <c r="AE152" s="61"/>
      <c r="AF152" s="61"/>
    </row>
    <row r="153" spans="1:32" ht="28.8" x14ac:dyDescent="0.3">
      <c r="A153" s="45" t="s">
        <v>1067</v>
      </c>
      <c r="B153" s="46">
        <v>5.7700000000000001E-2</v>
      </c>
      <c r="C153" s="45" t="s">
        <v>1068</v>
      </c>
      <c r="D153" s="45" t="s">
        <v>1553</v>
      </c>
      <c r="E153" s="45" t="s">
        <v>1554</v>
      </c>
      <c r="F153" t="s">
        <v>1786</v>
      </c>
      <c r="G153" s="48">
        <v>1.4200000000000001E-2</v>
      </c>
      <c r="H153" s="50"/>
      <c r="I153" s="50"/>
      <c r="J153" s="51">
        <v>0</v>
      </c>
      <c r="K153" s="53"/>
      <c r="L153" s="53"/>
      <c r="M153" s="54"/>
      <c r="N153" s="54"/>
      <c r="O153" s="55"/>
      <c r="P153" s="55"/>
      <c r="Q153" s="56"/>
      <c r="R153" s="56"/>
      <c r="S153" s="64"/>
      <c r="T153" s="64"/>
      <c r="U153" s="57"/>
      <c r="V153" s="57"/>
      <c r="W153" s="58"/>
      <c r="X153" s="58"/>
      <c r="Y153" s="59" t="s">
        <v>2332</v>
      </c>
      <c r="Z153" s="59" t="s">
        <v>2331</v>
      </c>
      <c r="AA153" s="47" t="s">
        <v>2358</v>
      </c>
      <c r="AB153" s="47" t="s">
        <v>2372</v>
      </c>
      <c r="AC153" s="60" t="s">
        <v>2417</v>
      </c>
      <c r="AD153" s="60" t="s">
        <v>2431</v>
      </c>
      <c r="AE153" s="61" t="s">
        <v>2480</v>
      </c>
      <c r="AF153" s="61" t="s">
        <v>2488</v>
      </c>
    </row>
    <row r="154" spans="1:32" x14ac:dyDescent="0.3">
      <c r="A154" s="45" t="s">
        <v>1057</v>
      </c>
      <c r="B154" s="45"/>
      <c r="C154" s="45" t="s">
        <v>1058</v>
      </c>
      <c r="D154" s="45"/>
      <c r="E154" s="45"/>
      <c r="F154" t="s">
        <v>1787</v>
      </c>
      <c r="G154" s="47"/>
      <c r="H154" s="50"/>
      <c r="I154" s="50"/>
      <c r="J154" s="50"/>
      <c r="K154" s="53"/>
      <c r="L154" s="53"/>
      <c r="M154" s="54"/>
      <c r="N154" s="54"/>
      <c r="O154" s="55"/>
      <c r="P154" s="55"/>
      <c r="Q154" s="56"/>
      <c r="R154" s="56"/>
      <c r="S154" s="64"/>
      <c r="T154" s="64"/>
      <c r="U154" s="57"/>
      <c r="V154" s="57"/>
      <c r="W154" s="58"/>
      <c r="X154" s="58"/>
      <c r="Y154" s="59"/>
      <c r="Z154" s="59"/>
      <c r="AA154" s="47"/>
      <c r="AB154" s="47"/>
      <c r="AC154" s="60"/>
      <c r="AD154" s="60"/>
      <c r="AE154" s="61"/>
      <c r="AF154" s="61"/>
    </row>
    <row r="155" spans="1:32" x14ac:dyDescent="0.3">
      <c r="A155" s="45" t="s">
        <v>1069</v>
      </c>
      <c r="B155" s="45"/>
      <c r="C155" s="45" t="s">
        <v>1070</v>
      </c>
      <c r="D155" s="45"/>
      <c r="E155" s="45"/>
      <c r="F155" t="s">
        <v>1788</v>
      </c>
      <c r="G155" s="47"/>
      <c r="H155" s="50"/>
      <c r="I155" s="50"/>
      <c r="J155" s="50"/>
      <c r="K155" s="53"/>
      <c r="L155" s="53"/>
      <c r="M155" s="54"/>
      <c r="N155" s="54"/>
      <c r="O155" s="55"/>
      <c r="P155" s="55"/>
      <c r="Q155" s="56"/>
      <c r="R155" s="56"/>
      <c r="S155" s="64"/>
      <c r="T155" s="64"/>
      <c r="U155" s="57"/>
      <c r="V155" s="57"/>
      <c r="W155" s="58"/>
      <c r="X155" s="58"/>
      <c r="Y155" s="59"/>
      <c r="Z155" s="59"/>
      <c r="AA155" s="47"/>
      <c r="AB155" s="47"/>
      <c r="AC155" s="60"/>
      <c r="AD155" s="60"/>
      <c r="AE155" s="61"/>
      <c r="AF155" s="61"/>
    </row>
    <row r="156" spans="1:32" x14ac:dyDescent="0.3">
      <c r="A156" s="45" t="s">
        <v>1059</v>
      </c>
      <c r="B156" s="45"/>
      <c r="C156" s="45" t="s">
        <v>1060</v>
      </c>
      <c r="D156" s="45"/>
      <c r="E156" s="45"/>
      <c r="F156" t="s">
        <v>1789</v>
      </c>
      <c r="G156" s="47"/>
      <c r="H156" s="50"/>
      <c r="I156" s="50"/>
      <c r="J156" s="50"/>
      <c r="K156" s="53"/>
      <c r="L156" s="53"/>
      <c r="M156" s="54"/>
      <c r="N156" s="54"/>
      <c r="O156" s="55"/>
      <c r="P156" s="55"/>
      <c r="Q156" s="56"/>
      <c r="R156" s="56"/>
      <c r="S156" s="64"/>
      <c r="T156" s="64"/>
      <c r="U156" s="57"/>
      <c r="V156" s="57"/>
      <c r="W156" s="58"/>
      <c r="X156" s="58"/>
      <c r="Y156" s="59"/>
      <c r="Z156" s="59"/>
      <c r="AA156" s="47"/>
      <c r="AB156" s="47"/>
      <c r="AC156" s="60"/>
      <c r="AD156" s="60"/>
      <c r="AE156" s="61"/>
      <c r="AF156" s="61"/>
    </row>
    <row r="157" spans="1:32" ht="28.8" x14ac:dyDescent="0.3">
      <c r="A157" s="45" t="s">
        <v>1061</v>
      </c>
      <c r="B157" s="45"/>
      <c r="C157" s="45" t="s">
        <v>1062</v>
      </c>
      <c r="D157" s="45"/>
      <c r="E157" s="45" t="s">
        <v>1555</v>
      </c>
      <c r="F157" t="s">
        <v>1790</v>
      </c>
      <c r="G157" s="48">
        <v>2.1999999999999999E-2</v>
      </c>
      <c r="H157" s="50" t="s">
        <v>1983</v>
      </c>
      <c r="I157" s="50" t="s">
        <v>2039</v>
      </c>
      <c r="J157" s="50"/>
      <c r="K157" s="53" t="s">
        <v>2067</v>
      </c>
      <c r="L157" s="53" t="s">
        <v>2092</v>
      </c>
      <c r="M157" s="54" t="s">
        <v>2141</v>
      </c>
      <c r="N157" s="54" t="s">
        <v>2197</v>
      </c>
      <c r="O157" s="55"/>
      <c r="P157" s="55"/>
      <c r="Q157" s="56"/>
      <c r="R157" s="56"/>
      <c r="S157" s="64"/>
      <c r="T157" s="64"/>
      <c r="U157" s="57"/>
      <c r="V157" s="57"/>
      <c r="W157" s="58"/>
      <c r="X157" s="58"/>
      <c r="Y157" s="59" t="s">
        <v>2332</v>
      </c>
      <c r="Z157" s="59" t="s">
        <v>2331</v>
      </c>
      <c r="AA157" s="47"/>
      <c r="AB157" s="47"/>
      <c r="AC157" s="60" t="s">
        <v>2419</v>
      </c>
      <c r="AD157" s="60" t="s">
        <v>2449</v>
      </c>
      <c r="AE157" s="61" t="s">
        <v>2468</v>
      </c>
      <c r="AF157" s="61" t="s">
        <v>2477</v>
      </c>
    </row>
    <row r="158" spans="1:32" x14ac:dyDescent="0.3">
      <c r="A158" s="45" t="s">
        <v>1063</v>
      </c>
      <c r="B158" s="45"/>
      <c r="C158" s="45" t="s">
        <v>1064</v>
      </c>
      <c r="D158" s="45"/>
      <c r="E158" s="45"/>
      <c r="F158" t="s">
        <v>1791</v>
      </c>
      <c r="G158" s="47"/>
      <c r="H158" s="50"/>
      <c r="I158" s="50"/>
      <c r="J158" s="50"/>
      <c r="K158" s="53"/>
      <c r="L158" s="53"/>
      <c r="M158" s="54"/>
      <c r="N158" s="54"/>
      <c r="O158" s="55"/>
      <c r="P158" s="55"/>
      <c r="Q158" s="56"/>
      <c r="R158" s="56"/>
      <c r="S158" s="64"/>
      <c r="T158" s="64"/>
      <c r="U158" s="57"/>
      <c r="V158" s="57"/>
      <c r="W158" s="58"/>
      <c r="X158" s="58"/>
      <c r="Y158" s="59"/>
      <c r="Z158" s="59"/>
      <c r="AA158" s="47"/>
      <c r="AB158" s="47"/>
      <c r="AC158" s="60"/>
      <c r="AD158" s="60"/>
      <c r="AE158" s="61"/>
      <c r="AF158" s="61"/>
    </row>
    <row r="159" spans="1:32" ht="28.8" x14ac:dyDescent="0.3">
      <c r="A159" s="45" t="s">
        <v>1065</v>
      </c>
      <c r="B159" s="46">
        <v>0.3831</v>
      </c>
      <c r="C159" s="45" t="s">
        <v>1066</v>
      </c>
      <c r="D159" s="45" t="s">
        <v>1556</v>
      </c>
      <c r="E159" s="45" t="s">
        <v>1557</v>
      </c>
      <c r="F159" t="s">
        <v>1792</v>
      </c>
      <c r="G159" s="48">
        <v>8.2000000000000007E-3</v>
      </c>
      <c r="H159" s="50" t="s">
        <v>2040</v>
      </c>
      <c r="I159" s="50" t="s">
        <v>2041</v>
      </c>
      <c r="J159" s="51">
        <v>6.9800000000000001E-2</v>
      </c>
      <c r="K159" s="53" t="s">
        <v>2103</v>
      </c>
      <c r="L159" s="53" t="s">
        <v>2104</v>
      </c>
      <c r="M159" s="54" t="s">
        <v>2198</v>
      </c>
      <c r="N159" s="54" t="s">
        <v>2199</v>
      </c>
      <c r="O159" s="55"/>
      <c r="P159" s="55"/>
      <c r="Q159" s="56" t="s">
        <v>2279</v>
      </c>
      <c r="R159" s="56" t="s">
        <v>2290</v>
      </c>
      <c r="S159" s="64"/>
      <c r="T159" s="64"/>
      <c r="U159" s="57"/>
      <c r="V159" s="57"/>
      <c r="W159" s="58"/>
      <c r="X159" s="58"/>
      <c r="Y159" s="59" t="s">
        <v>2350</v>
      </c>
      <c r="Z159" s="59" t="s">
        <v>2344</v>
      </c>
      <c r="AA159" s="47" t="s">
        <v>2388</v>
      </c>
      <c r="AB159" s="47" t="s">
        <v>2392</v>
      </c>
      <c r="AC159" s="60" t="s">
        <v>2425</v>
      </c>
      <c r="AD159" s="60" t="s">
        <v>2448</v>
      </c>
      <c r="AE159" s="61" t="s">
        <v>2471</v>
      </c>
      <c r="AF159" s="61" t="s">
        <v>2492</v>
      </c>
    </row>
    <row r="160" spans="1:32" ht="72" x14ac:dyDescent="0.3">
      <c r="A160" s="45" t="s">
        <v>343</v>
      </c>
      <c r="B160" s="46">
        <v>0.1545</v>
      </c>
      <c r="C160" s="45" t="s">
        <v>1071</v>
      </c>
      <c r="D160" s="45" t="s">
        <v>1558</v>
      </c>
      <c r="E160" s="45" t="s">
        <v>1559</v>
      </c>
      <c r="F160" t="s">
        <v>1793</v>
      </c>
      <c r="G160" s="48">
        <v>4.8000000000000001E-2</v>
      </c>
      <c r="H160" s="50" t="s">
        <v>2042</v>
      </c>
      <c r="I160" s="50" t="s">
        <v>2043</v>
      </c>
      <c r="J160" s="51">
        <v>0.13189999999999999</v>
      </c>
      <c r="K160" s="53" t="s">
        <v>2105</v>
      </c>
      <c r="L160" s="53" t="s">
        <v>2106</v>
      </c>
      <c r="M160" s="54" t="s">
        <v>2200</v>
      </c>
      <c r="N160" s="54" t="s">
        <v>2201</v>
      </c>
      <c r="O160" s="55"/>
      <c r="P160" s="55"/>
      <c r="Q160" s="56" t="s">
        <v>2289</v>
      </c>
      <c r="R160" s="56" t="s">
        <v>2288</v>
      </c>
      <c r="S160" s="64"/>
      <c r="T160" s="64"/>
      <c r="U160" s="57" t="s">
        <v>2303</v>
      </c>
      <c r="V160" s="57" t="s">
        <v>2302</v>
      </c>
      <c r="W160" s="58" t="s">
        <v>2316</v>
      </c>
      <c r="X160" s="58" t="s">
        <v>2318</v>
      </c>
      <c r="Y160" s="59" t="s">
        <v>2347</v>
      </c>
      <c r="Z160" s="59" t="s">
        <v>2337</v>
      </c>
      <c r="AA160" s="47" t="s">
        <v>2374</v>
      </c>
      <c r="AB160" s="47" t="s">
        <v>2398</v>
      </c>
      <c r="AC160" s="60" t="s">
        <v>2450</v>
      </c>
      <c r="AD160" s="60" t="s">
        <v>2430</v>
      </c>
      <c r="AE160" s="61" t="s">
        <v>2494</v>
      </c>
      <c r="AF160" s="61" t="s">
        <v>2486</v>
      </c>
    </row>
    <row r="161" spans="1:32" x14ac:dyDescent="0.3">
      <c r="A161" s="45" t="s">
        <v>1072</v>
      </c>
      <c r="B161" s="45"/>
      <c r="C161" s="45" t="s">
        <v>1073</v>
      </c>
      <c r="D161" s="45"/>
      <c r="E161" s="45"/>
      <c r="F161" t="s">
        <v>1794</v>
      </c>
      <c r="G161" s="47"/>
      <c r="H161" s="50"/>
      <c r="I161" s="50"/>
      <c r="J161" s="50"/>
      <c r="K161" s="53"/>
      <c r="L161" s="53"/>
      <c r="M161" s="54"/>
      <c r="N161" s="54"/>
      <c r="O161" s="55"/>
      <c r="P161" s="55"/>
      <c r="Q161" s="56"/>
      <c r="R161" s="56"/>
      <c r="S161" s="64"/>
      <c r="T161" s="64"/>
      <c r="U161" s="57"/>
      <c r="V161" s="57"/>
      <c r="W161" s="58"/>
      <c r="X161" s="58"/>
      <c r="Y161" s="59"/>
      <c r="Z161" s="59"/>
      <c r="AA161" s="47"/>
      <c r="AB161" s="47"/>
      <c r="AC161" s="60"/>
      <c r="AD161" s="60"/>
      <c r="AE161" s="61"/>
      <c r="AF161" s="61"/>
    </row>
    <row r="162" spans="1:32" x14ac:dyDescent="0.3">
      <c r="A162" s="45" t="s">
        <v>1074</v>
      </c>
      <c r="B162" s="45"/>
      <c r="C162" s="45" t="s">
        <v>1075</v>
      </c>
      <c r="D162" s="45"/>
      <c r="E162" s="45"/>
      <c r="F162" t="s">
        <v>1795</v>
      </c>
      <c r="G162" s="47"/>
      <c r="H162" s="50"/>
      <c r="I162" s="50"/>
      <c r="J162" s="50"/>
      <c r="K162" s="53"/>
      <c r="L162" s="53"/>
      <c r="M162" s="54"/>
      <c r="N162" s="54"/>
      <c r="O162" s="55"/>
      <c r="P162" s="55"/>
      <c r="Q162" s="56"/>
      <c r="R162" s="56"/>
      <c r="S162" s="64"/>
      <c r="T162" s="64"/>
      <c r="U162" s="57"/>
      <c r="V162" s="57"/>
      <c r="W162" s="58"/>
      <c r="X162" s="58"/>
      <c r="Y162" s="59"/>
      <c r="Z162" s="59"/>
      <c r="AA162" s="47"/>
      <c r="AB162" s="47"/>
      <c r="AC162" s="60"/>
      <c r="AD162" s="60"/>
      <c r="AE162" s="61"/>
      <c r="AF162" s="61"/>
    </row>
    <row r="163" spans="1:32" x14ac:dyDescent="0.3">
      <c r="A163" s="45" t="s">
        <v>1076</v>
      </c>
      <c r="B163" s="45"/>
      <c r="C163" s="45" t="s">
        <v>1077</v>
      </c>
      <c r="D163" s="45"/>
      <c r="E163" s="45"/>
      <c r="F163" t="s">
        <v>1796</v>
      </c>
      <c r="G163" s="47"/>
      <c r="H163" s="50"/>
      <c r="I163" s="50"/>
      <c r="J163" s="50"/>
      <c r="K163" s="53"/>
      <c r="L163" s="53"/>
      <c r="M163" s="54"/>
      <c r="N163" s="54"/>
      <c r="O163" s="55"/>
      <c r="P163" s="55"/>
      <c r="Q163" s="56"/>
      <c r="R163" s="56"/>
      <c r="S163" s="64"/>
      <c r="T163" s="64"/>
      <c r="U163" s="57"/>
      <c r="V163" s="57"/>
      <c r="W163" s="58"/>
      <c r="X163" s="58"/>
      <c r="Y163" s="59"/>
      <c r="Z163" s="59"/>
      <c r="AA163" s="47"/>
      <c r="AB163" s="47"/>
      <c r="AC163" s="60"/>
      <c r="AD163" s="60"/>
      <c r="AE163" s="61"/>
      <c r="AF163" s="61"/>
    </row>
    <row r="164" spans="1:32" x14ac:dyDescent="0.3">
      <c r="A164" s="45" t="s">
        <v>1103</v>
      </c>
      <c r="B164" s="45"/>
      <c r="C164" s="45" t="s">
        <v>1104</v>
      </c>
      <c r="D164" s="45"/>
      <c r="E164" s="45"/>
      <c r="F164" t="s">
        <v>1797</v>
      </c>
      <c r="G164" s="47"/>
      <c r="H164" s="50"/>
      <c r="I164" s="50"/>
      <c r="J164" s="50"/>
      <c r="K164" s="53"/>
      <c r="L164" s="53"/>
      <c r="M164" s="54"/>
      <c r="N164" s="54"/>
      <c r="O164" s="55"/>
      <c r="P164" s="55"/>
      <c r="Q164" s="56"/>
      <c r="R164" s="56"/>
      <c r="S164" s="64"/>
      <c r="T164" s="64"/>
      <c r="U164" s="57"/>
      <c r="V164" s="57"/>
      <c r="W164" s="58"/>
      <c r="X164" s="58"/>
      <c r="Y164" s="59"/>
      <c r="Z164" s="59"/>
      <c r="AA164" s="47"/>
      <c r="AB164" s="47"/>
      <c r="AC164" s="60"/>
      <c r="AD164" s="60"/>
      <c r="AE164" s="61"/>
      <c r="AF164" s="61"/>
    </row>
    <row r="165" spans="1:32" x14ac:dyDescent="0.3">
      <c r="A165" s="45" t="s">
        <v>1078</v>
      </c>
      <c r="B165" s="45"/>
      <c r="C165" s="45" t="s">
        <v>1079</v>
      </c>
      <c r="D165" s="45"/>
      <c r="E165" s="45"/>
      <c r="F165" t="s">
        <v>1798</v>
      </c>
      <c r="G165" s="47"/>
      <c r="H165" s="50"/>
      <c r="I165" s="50"/>
      <c r="J165" s="50"/>
      <c r="K165" s="53"/>
      <c r="L165" s="53"/>
      <c r="M165" s="54"/>
      <c r="N165" s="54"/>
      <c r="O165" s="55"/>
      <c r="P165" s="55"/>
      <c r="Q165" s="56"/>
      <c r="R165" s="56"/>
      <c r="S165" s="64"/>
      <c r="T165" s="64"/>
      <c r="U165" s="57"/>
      <c r="V165" s="57"/>
      <c r="W165" s="58"/>
      <c r="X165" s="58"/>
      <c r="Y165" s="59"/>
      <c r="Z165" s="59"/>
      <c r="AA165" s="47"/>
      <c r="AB165" s="47"/>
      <c r="AC165" s="60"/>
      <c r="AD165" s="60"/>
      <c r="AE165" s="61"/>
      <c r="AF165" s="61"/>
    </row>
    <row r="166" spans="1:32" x14ac:dyDescent="0.3">
      <c r="A166" s="45" t="s">
        <v>1080</v>
      </c>
      <c r="B166" s="45"/>
      <c r="C166" s="45" t="s">
        <v>1081</v>
      </c>
      <c r="D166" s="45"/>
      <c r="E166" s="45"/>
      <c r="F166" t="s">
        <v>1799</v>
      </c>
      <c r="G166" s="47"/>
      <c r="H166" s="50"/>
      <c r="I166" s="50"/>
      <c r="J166" s="50"/>
      <c r="K166" s="53"/>
      <c r="L166" s="53"/>
      <c r="M166" s="54"/>
      <c r="N166" s="54"/>
      <c r="O166" s="55"/>
      <c r="P166" s="55"/>
      <c r="Q166" s="56"/>
      <c r="R166" s="56"/>
      <c r="S166" s="64"/>
      <c r="T166" s="64"/>
      <c r="U166" s="57"/>
      <c r="V166" s="57"/>
      <c r="W166" s="58"/>
      <c r="X166" s="58"/>
      <c r="Y166" s="59"/>
      <c r="Z166" s="59"/>
      <c r="AA166" s="47"/>
      <c r="AB166" s="47"/>
      <c r="AC166" s="60"/>
      <c r="AD166" s="60"/>
      <c r="AE166" s="61"/>
      <c r="AF166" s="61"/>
    </row>
    <row r="167" spans="1:32" x14ac:dyDescent="0.3">
      <c r="A167" s="45" t="s">
        <v>1082</v>
      </c>
      <c r="B167" s="45"/>
      <c r="C167" s="45" t="s">
        <v>1083</v>
      </c>
      <c r="D167" s="45"/>
      <c r="E167" s="45"/>
      <c r="F167" t="s">
        <v>1800</v>
      </c>
      <c r="G167" s="47"/>
      <c r="H167" s="50"/>
      <c r="I167" s="50"/>
      <c r="J167" s="50"/>
      <c r="K167" s="53"/>
      <c r="L167" s="53"/>
      <c r="M167" s="54"/>
      <c r="N167" s="54"/>
      <c r="O167" s="55"/>
      <c r="P167" s="55"/>
      <c r="Q167" s="56"/>
      <c r="R167" s="56"/>
      <c r="S167" s="64"/>
      <c r="T167" s="64"/>
      <c r="U167" s="57"/>
      <c r="V167" s="57"/>
      <c r="W167" s="58"/>
      <c r="X167" s="58"/>
      <c r="Y167" s="59"/>
      <c r="Z167" s="59"/>
      <c r="AA167" s="47"/>
      <c r="AB167" s="47"/>
      <c r="AC167" s="60"/>
      <c r="AD167" s="60"/>
      <c r="AE167" s="61"/>
      <c r="AF167" s="61"/>
    </row>
    <row r="168" spans="1:32" x14ac:dyDescent="0.3">
      <c r="A168" s="45" t="s">
        <v>759</v>
      </c>
      <c r="B168" s="45"/>
      <c r="C168" s="45" t="s">
        <v>1085</v>
      </c>
      <c r="D168" s="45"/>
      <c r="E168" s="45"/>
      <c r="F168" t="s">
        <v>1801</v>
      </c>
      <c r="G168" s="47"/>
      <c r="H168" s="50"/>
      <c r="I168" s="50"/>
      <c r="J168" s="50"/>
      <c r="K168" s="53"/>
      <c r="L168" s="53"/>
      <c r="M168" s="54"/>
      <c r="N168" s="54"/>
      <c r="O168" s="55"/>
      <c r="P168" s="55"/>
      <c r="Q168" s="56"/>
      <c r="R168" s="56"/>
      <c r="S168" s="64"/>
      <c r="T168" s="64"/>
      <c r="U168" s="57"/>
      <c r="V168" s="57"/>
      <c r="W168" s="58"/>
      <c r="X168" s="58"/>
      <c r="Y168" s="59"/>
      <c r="Z168" s="59"/>
      <c r="AA168" s="47"/>
      <c r="AB168" s="47"/>
      <c r="AC168" s="60"/>
      <c r="AD168" s="60"/>
      <c r="AE168" s="61"/>
      <c r="AF168" s="61"/>
    </row>
    <row r="169" spans="1:32" x14ac:dyDescent="0.3">
      <c r="A169" s="45" t="s">
        <v>1086</v>
      </c>
      <c r="B169" s="45"/>
      <c r="C169" s="45" t="s">
        <v>1087</v>
      </c>
      <c r="D169" s="45"/>
      <c r="E169" s="45"/>
      <c r="F169" t="s">
        <v>1802</v>
      </c>
      <c r="G169" s="47"/>
      <c r="H169" s="50"/>
      <c r="I169" s="50"/>
      <c r="J169" s="50"/>
      <c r="K169" s="53"/>
      <c r="L169" s="53"/>
      <c r="M169" s="54"/>
      <c r="N169" s="54"/>
      <c r="O169" s="55"/>
      <c r="P169" s="55"/>
      <c r="Q169" s="56"/>
      <c r="R169" s="56"/>
      <c r="S169" s="64"/>
      <c r="T169" s="64"/>
      <c r="U169" s="57"/>
      <c r="V169" s="57"/>
      <c r="W169" s="58"/>
      <c r="X169" s="58"/>
      <c r="Y169" s="59"/>
      <c r="Z169" s="59"/>
      <c r="AA169" s="47"/>
      <c r="AB169" s="47"/>
      <c r="AC169" s="60"/>
      <c r="AD169" s="60"/>
      <c r="AE169" s="61"/>
      <c r="AF169" s="61"/>
    </row>
    <row r="170" spans="1:32" ht="72" x14ac:dyDescent="0.3">
      <c r="A170" s="45" t="s">
        <v>307</v>
      </c>
      <c r="B170" s="46">
        <v>0.7994</v>
      </c>
      <c r="C170" s="45" t="s">
        <v>1084</v>
      </c>
      <c r="D170" s="45" t="s">
        <v>1560</v>
      </c>
      <c r="E170" s="45" t="s">
        <v>1561</v>
      </c>
      <c r="F170" t="s">
        <v>1803</v>
      </c>
      <c r="G170" s="48">
        <v>3.8999999999999998E-3</v>
      </c>
      <c r="H170" s="50" t="s">
        <v>2044</v>
      </c>
      <c r="I170" s="50" t="s">
        <v>2045</v>
      </c>
      <c r="J170" s="52">
        <v>1</v>
      </c>
      <c r="K170" s="53" t="s">
        <v>2065</v>
      </c>
      <c r="L170" s="53" t="s">
        <v>2100</v>
      </c>
      <c r="M170" s="54" t="s">
        <v>2202</v>
      </c>
      <c r="N170" s="54" t="s">
        <v>2203</v>
      </c>
      <c r="O170" s="55"/>
      <c r="P170" s="55"/>
      <c r="Q170" s="56"/>
      <c r="R170" s="56"/>
      <c r="S170" s="64"/>
      <c r="T170" s="64"/>
      <c r="U170" s="57" t="s">
        <v>2307</v>
      </c>
      <c r="V170" s="57" t="s">
        <v>2305</v>
      </c>
      <c r="W170" s="58" t="s">
        <v>2324</v>
      </c>
      <c r="X170" s="58" t="s">
        <v>2322</v>
      </c>
      <c r="Y170" s="59" t="s">
        <v>2341</v>
      </c>
      <c r="Z170" s="59" t="s">
        <v>2342</v>
      </c>
      <c r="AA170" s="47" t="s">
        <v>2358</v>
      </c>
      <c r="AB170" s="47" t="s">
        <v>2372</v>
      </c>
      <c r="AC170" s="60" t="s">
        <v>2417</v>
      </c>
      <c r="AD170" s="60" t="s">
        <v>2451</v>
      </c>
      <c r="AE170" s="61" t="s">
        <v>2470</v>
      </c>
      <c r="AF170" s="61" t="s">
        <v>2472</v>
      </c>
    </row>
    <row r="171" spans="1:32" x14ac:dyDescent="0.3">
      <c r="A171" s="45" t="s">
        <v>1088</v>
      </c>
      <c r="B171" s="45"/>
      <c r="C171" s="45" t="s">
        <v>1089</v>
      </c>
      <c r="D171" s="45"/>
      <c r="E171" s="45"/>
      <c r="F171" t="s">
        <v>1804</v>
      </c>
      <c r="G171" s="47"/>
      <c r="H171" s="50"/>
      <c r="I171" s="50"/>
      <c r="J171" s="50"/>
      <c r="K171" s="53"/>
      <c r="L171" s="53"/>
      <c r="M171" s="54"/>
      <c r="N171" s="54"/>
      <c r="O171" s="55"/>
      <c r="P171" s="55"/>
      <c r="Q171" s="56"/>
      <c r="R171" s="56"/>
      <c r="S171" s="64"/>
      <c r="T171" s="64"/>
      <c r="U171" s="57"/>
      <c r="V171" s="57"/>
      <c r="W171" s="58"/>
      <c r="X171" s="58"/>
      <c r="Y171" s="59"/>
      <c r="Z171" s="59"/>
      <c r="AA171" s="47"/>
      <c r="AB171" s="47"/>
      <c r="AC171" s="60"/>
      <c r="AD171" s="60"/>
      <c r="AE171" s="61"/>
      <c r="AF171" s="61"/>
    </row>
    <row r="172" spans="1:32" ht="72" x14ac:dyDescent="0.3">
      <c r="A172" s="45" t="s">
        <v>1090</v>
      </c>
      <c r="B172" s="45"/>
      <c r="C172" s="45" t="s">
        <v>1091</v>
      </c>
      <c r="D172" s="45"/>
      <c r="E172" s="45" t="s">
        <v>1562</v>
      </c>
      <c r="F172" t="s">
        <v>1805</v>
      </c>
      <c r="G172" s="48">
        <v>0.3427</v>
      </c>
      <c r="H172" s="50" t="s">
        <v>1983</v>
      </c>
      <c r="I172" s="50" t="s">
        <v>2046</v>
      </c>
      <c r="J172" s="50"/>
      <c r="K172" s="53" t="s">
        <v>2067</v>
      </c>
      <c r="L172" s="53" t="s">
        <v>2107</v>
      </c>
      <c r="M172" s="54" t="s">
        <v>2141</v>
      </c>
      <c r="N172" s="54" t="s">
        <v>2204</v>
      </c>
      <c r="O172" s="55"/>
      <c r="P172" s="55"/>
      <c r="Q172" s="56" t="s">
        <v>2279</v>
      </c>
      <c r="R172" s="56" t="s">
        <v>2288</v>
      </c>
      <c r="S172" s="64"/>
      <c r="T172" s="64"/>
      <c r="U172" s="57" t="s">
        <v>2304</v>
      </c>
      <c r="V172" s="57" t="s">
        <v>2302</v>
      </c>
      <c r="W172" s="58" t="s">
        <v>2316</v>
      </c>
      <c r="X172" s="58" t="s">
        <v>2320</v>
      </c>
      <c r="Y172" s="59" t="s">
        <v>2332</v>
      </c>
      <c r="Z172" s="59" t="s">
        <v>2337</v>
      </c>
      <c r="AA172" s="47" t="s">
        <v>2358</v>
      </c>
      <c r="AB172" s="47" t="s">
        <v>2378</v>
      </c>
      <c r="AC172" s="60" t="s">
        <v>2419</v>
      </c>
      <c r="AD172" s="60" t="s">
        <v>2452</v>
      </c>
      <c r="AE172" s="61" t="s">
        <v>2468</v>
      </c>
      <c r="AF172" s="61" t="s">
        <v>2474</v>
      </c>
    </row>
    <row r="173" spans="1:32" ht="72" x14ac:dyDescent="0.3">
      <c r="A173" s="45" t="s">
        <v>435</v>
      </c>
      <c r="B173" s="46">
        <v>0.1449</v>
      </c>
      <c r="C173" s="45" t="s">
        <v>1092</v>
      </c>
      <c r="D173" s="45" t="s">
        <v>1563</v>
      </c>
      <c r="E173" s="45" t="s">
        <v>1564</v>
      </c>
      <c r="F173" t="s">
        <v>1806</v>
      </c>
      <c r="G173" s="48">
        <v>6.1999999999999998E-3</v>
      </c>
      <c r="H173" s="50" t="s">
        <v>2047</v>
      </c>
      <c r="I173" s="50" t="s">
        <v>2048</v>
      </c>
      <c r="J173" s="51">
        <v>2.3099999999999999E-2</v>
      </c>
      <c r="K173" s="53" t="s">
        <v>2108</v>
      </c>
      <c r="L173" s="53" t="s">
        <v>2109</v>
      </c>
      <c r="M173" s="54" t="s">
        <v>2205</v>
      </c>
      <c r="N173" s="54" t="s">
        <v>2206</v>
      </c>
      <c r="O173" s="55" t="s">
        <v>2264</v>
      </c>
      <c r="P173" s="55" t="s">
        <v>2271</v>
      </c>
      <c r="Q173" s="56"/>
      <c r="R173" s="56"/>
      <c r="S173" s="64"/>
      <c r="T173" s="64"/>
      <c r="U173" s="57" t="s">
        <v>2312</v>
      </c>
      <c r="V173" s="57" t="s">
        <v>2302</v>
      </c>
      <c r="W173" s="58" t="s">
        <v>2316</v>
      </c>
      <c r="X173" s="58" t="s">
        <v>2327</v>
      </c>
      <c r="Y173" s="59" t="s">
        <v>2334</v>
      </c>
      <c r="Z173" s="59" t="s">
        <v>2344</v>
      </c>
      <c r="AA173" s="47" t="s">
        <v>2395</v>
      </c>
      <c r="AB173" s="47" t="s">
        <v>2399</v>
      </c>
      <c r="AC173" s="60"/>
      <c r="AD173" s="60"/>
      <c r="AE173" s="61" t="s">
        <v>2484</v>
      </c>
      <c r="AF173" s="61" t="s">
        <v>2477</v>
      </c>
    </row>
    <row r="174" spans="1:32" x14ac:dyDescent="0.3">
      <c r="A174" s="45" t="s">
        <v>1093</v>
      </c>
      <c r="B174" s="45"/>
      <c r="C174" s="45" t="s">
        <v>1094</v>
      </c>
      <c r="D174" s="45"/>
      <c r="E174" s="45"/>
      <c r="F174" t="s">
        <v>1807</v>
      </c>
      <c r="G174" s="47"/>
      <c r="H174" s="50"/>
      <c r="I174" s="50"/>
      <c r="J174" s="50"/>
      <c r="K174" s="53"/>
      <c r="L174" s="53"/>
      <c r="M174" s="54"/>
      <c r="N174" s="54"/>
      <c r="O174" s="55"/>
      <c r="P174" s="55"/>
      <c r="Q174" s="56"/>
      <c r="R174" s="56"/>
      <c r="S174" s="64"/>
      <c r="T174" s="64"/>
      <c r="U174" s="57"/>
      <c r="V174" s="57"/>
      <c r="W174" s="58"/>
      <c r="X174" s="58"/>
      <c r="Y174" s="59"/>
      <c r="Z174" s="59"/>
      <c r="AA174" s="47"/>
      <c r="AB174" s="47"/>
      <c r="AC174" s="60"/>
      <c r="AD174" s="60"/>
      <c r="AE174" s="61"/>
      <c r="AF174" s="61"/>
    </row>
    <row r="175" spans="1:32" x14ac:dyDescent="0.3">
      <c r="A175" s="45" t="s">
        <v>1095</v>
      </c>
      <c r="B175" s="45"/>
      <c r="C175" s="45" t="s">
        <v>1096</v>
      </c>
      <c r="D175" s="45"/>
      <c r="E175" s="45"/>
      <c r="F175" t="s">
        <v>1808</v>
      </c>
      <c r="G175" s="47"/>
      <c r="H175" s="50"/>
      <c r="I175" s="50"/>
      <c r="J175" s="50"/>
      <c r="K175" s="53"/>
      <c r="L175" s="53"/>
      <c r="M175" s="54"/>
      <c r="N175" s="54"/>
      <c r="O175" s="55"/>
      <c r="P175" s="55"/>
      <c r="Q175" s="56"/>
      <c r="R175" s="56"/>
      <c r="S175" s="64"/>
      <c r="T175" s="64"/>
      <c r="U175" s="57"/>
      <c r="V175" s="57"/>
      <c r="W175" s="58"/>
      <c r="X175" s="58"/>
      <c r="Y175" s="59"/>
      <c r="Z175" s="59"/>
      <c r="AA175" s="47"/>
      <c r="AB175" s="47"/>
      <c r="AC175" s="60"/>
      <c r="AD175" s="60"/>
      <c r="AE175" s="61"/>
      <c r="AF175" s="61"/>
    </row>
    <row r="176" spans="1:32" x14ac:dyDescent="0.3">
      <c r="A176" s="45" t="s">
        <v>1097</v>
      </c>
      <c r="B176" s="45"/>
      <c r="C176" s="45" t="s">
        <v>1098</v>
      </c>
      <c r="D176" s="45"/>
      <c r="E176" s="45"/>
      <c r="F176" t="s">
        <v>1809</v>
      </c>
      <c r="G176" s="47"/>
      <c r="H176" s="50"/>
      <c r="I176" s="50"/>
      <c r="J176" s="50"/>
      <c r="K176" s="53"/>
      <c r="L176" s="53"/>
      <c r="M176" s="54"/>
      <c r="N176" s="54"/>
      <c r="O176" s="55"/>
      <c r="P176" s="55"/>
      <c r="Q176" s="56"/>
      <c r="R176" s="56"/>
      <c r="S176" s="64"/>
      <c r="T176" s="64"/>
      <c r="U176" s="57"/>
      <c r="V176" s="57"/>
      <c r="W176" s="58"/>
      <c r="X176" s="58"/>
      <c r="Y176" s="59"/>
      <c r="Z176" s="59"/>
      <c r="AA176" s="47"/>
      <c r="AB176" s="47"/>
      <c r="AC176" s="60"/>
      <c r="AD176" s="60"/>
      <c r="AE176" s="61"/>
      <c r="AF176" s="61"/>
    </row>
    <row r="177" spans="1:32" ht="28.8" x14ac:dyDescent="0.3">
      <c r="A177" s="45" t="s">
        <v>1099</v>
      </c>
      <c r="B177" s="45"/>
      <c r="C177" s="45" t="s">
        <v>1100</v>
      </c>
      <c r="D177" s="45"/>
      <c r="E177" s="45"/>
      <c r="F177" t="s">
        <v>1810</v>
      </c>
      <c r="G177" s="47"/>
      <c r="H177" s="50"/>
      <c r="I177" s="50"/>
      <c r="J177" s="50"/>
      <c r="K177" s="53"/>
      <c r="L177" s="53"/>
      <c r="M177" s="54"/>
      <c r="N177" s="54"/>
      <c r="O177" s="55"/>
      <c r="P177" s="55"/>
      <c r="Q177" s="56"/>
      <c r="R177" s="56"/>
      <c r="S177" s="64"/>
      <c r="T177" s="64"/>
      <c r="U177" s="57"/>
      <c r="V177" s="57"/>
      <c r="W177" s="58"/>
      <c r="X177" s="58"/>
      <c r="Y177" s="59"/>
      <c r="Z177" s="59"/>
      <c r="AA177" s="47"/>
      <c r="AB177" s="47"/>
      <c r="AC177" s="60"/>
      <c r="AD177" s="60"/>
      <c r="AE177" s="61"/>
      <c r="AF177" s="61"/>
    </row>
    <row r="178" spans="1:32" x14ac:dyDescent="0.3">
      <c r="A178" s="45" t="s">
        <v>232</v>
      </c>
      <c r="B178" s="45"/>
      <c r="C178" s="45" t="s">
        <v>1101</v>
      </c>
      <c r="D178" s="45"/>
      <c r="E178" s="45"/>
      <c r="F178" t="s">
        <v>1811</v>
      </c>
      <c r="G178" s="47"/>
      <c r="H178" s="50"/>
      <c r="I178" s="50"/>
      <c r="J178" s="50"/>
      <c r="K178" s="53"/>
      <c r="L178" s="53"/>
      <c r="M178" s="54"/>
      <c r="N178" s="54"/>
      <c r="O178" s="55"/>
      <c r="P178" s="55"/>
      <c r="Q178" s="56"/>
      <c r="R178" s="56"/>
      <c r="S178" s="64"/>
      <c r="T178" s="64"/>
      <c r="U178" s="57"/>
      <c r="V178" s="57"/>
      <c r="W178" s="58"/>
      <c r="X178" s="58"/>
      <c r="Y178" s="59"/>
      <c r="Z178" s="59"/>
      <c r="AA178" s="47"/>
      <c r="AB178" s="47"/>
      <c r="AC178" s="60"/>
      <c r="AD178" s="60"/>
      <c r="AE178" s="61"/>
      <c r="AF178" s="61"/>
    </row>
    <row r="179" spans="1:32" x14ac:dyDescent="0.3">
      <c r="A179" s="45" t="s">
        <v>254</v>
      </c>
      <c r="B179" s="45"/>
      <c r="C179" s="45" t="s">
        <v>1102</v>
      </c>
      <c r="D179" s="45"/>
      <c r="E179" s="45"/>
      <c r="F179" t="s">
        <v>1812</v>
      </c>
      <c r="G179" s="47"/>
      <c r="H179" s="50"/>
      <c r="I179" s="50"/>
      <c r="J179" s="50"/>
      <c r="K179" s="53"/>
      <c r="L179" s="53"/>
      <c r="M179" s="54"/>
      <c r="N179" s="54"/>
      <c r="O179" s="55"/>
      <c r="P179" s="55"/>
      <c r="Q179" s="56"/>
      <c r="R179" s="56"/>
      <c r="S179" s="64"/>
      <c r="T179" s="64"/>
      <c r="U179" s="57"/>
      <c r="V179" s="57"/>
      <c r="W179" s="58"/>
      <c r="X179" s="58"/>
      <c r="Y179" s="59"/>
      <c r="Z179" s="59"/>
      <c r="AA179" s="47"/>
      <c r="AB179" s="47"/>
      <c r="AC179" s="60"/>
      <c r="AD179" s="60"/>
      <c r="AE179" s="61"/>
      <c r="AF179" s="61"/>
    </row>
    <row r="180" spans="1:32" x14ac:dyDescent="0.3">
      <c r="A180" s="45" t="s">
        <v>301</v>
      </c>
      <c r="B180" s="45"/>
      <c r="C180" s="45" t="s">
        <v>1105</v>
      </c>
      <c r="D180" s="45"/>
      <c r="E180" s="45"/>
      <c r="F180" t="s">
        <v>1813</v>
      </c>
      <c r="G180" s="47"/>
      <c r="H180" s="50"/>
      <c r="I180" s="50"/>
      <c r="J180" s="50"/>
      <c r="K180" s="53"/>
      <c r="L180" s="53"/>
      <c r="M180" s="54"/>
      <c r="N180" s="54"/>
      <c r="O180" s="55"/>
      <c r="P180" s="55"/>
      <c r="Q180" s="56"/>
      <c r="R180" s="56"/>
      <c r="S180" s="64"/>
      <c r="T180" s="64"/>
      <c r="U180" s="57"/>
      <c r="V180" s="57"/>
      <c r="W180" s="58"/>
      <c r="X180" s="58"/>
      <c r="Y180" s="59"/>
      <c r="Z180" s="59"/>
      <c r="AA180" s="47"/>
      <c r="AB180" s="47"/>
      <c r="AC180" s="60"/>
      <c r="AD180" s="60"/>
      <c r="AE180" s="61"/>
      <c r="AF180" s="61"/>
    </row>
    <row r="181" spans="1:32" x14ac:dyDescent="0.3">
      <c r="A181" s="45" t="s">
        <v>1106</v>
      </c>
      <c r="B181" s="45"/>
      <c r="C181" s="45" t="s">
        <v>1107</v>
      </c>
      <c r="D181" s="45"/>
      <c r="E181" s="45"/>
      <c r="F181" t="s">
        <v>1814</v>
      </c>
      <c r="G181" s="47"/>
      <c r="H181" s="50"/>
      <c r="I181" s="50"/>
      <c r="J181" s="50"/>
      <c r="K181" s="53"/>
      <c r="L181" s="53"/>
      <c r="M181" s="54"/>
      <c r="N181" s="54"/>
      <c r="O181" s="55"/>
      <c r="P181" s="55"/>
      <c r="Q181" s="56"/>
      <c r="R181" s="56"/>
      <c r="S181" s="64"/>
      <c r="T181" s="64"/>
      <c r="U181" s="57"/>
      <c r="V181" s="57"/>
      <c r="W181" s="58"/>
      <c r="X181" s="58"/>
      <c r="Y181" s="59"/>
      <c r="Z181" s="59"/>
      <c r="AA181" s="47"/>
      <c r="AB181" s="47"/>
      <c r="AC181" s="60"/>
      <c r="AD181" s="60"/>
      <c r="AE181" s="61"/>
      <c r="AF181" s="61"/>
    </row>
    <row r="182" spans="1:32" ht="72" x14ac:dyDescent="0.3">
      <c r="A182" s="45" t="s">
        <v>1108</v>
      </c>
      <c r="B182" s="45"/>
      <c r="C182" s="45" t="s">
        <v>1109</v>
      </c>
      <c r="D182" s="45"/>
      <c r="E182" s="45" t="s">
        <v>1565</v>
      </c>
      <c r="F182" t="s">
        <v>1815</v>
      </c>
      <c r="G182" s="48">
        <v>4.0300000000000002E-2</v>
      </c>
      <c r="H182" s="50" t="s">
        <v>1983</v>
      </c>
      <c r="I182" s="50" t="s">
        <v>2049</v>
      </c>
      <c r="J182" s="50"/>
      <c r="K182" s="53" t="s">
        <v>2067</v>
      </c>
      <c r="L182" s="53" t="s">
        <v>2110</v>
      </c>
      <c r="M182" s="54" t="s">
        <v>2141</v>
      </c>
      <c r="N182" s="54" t="s">
        <v>2207</v>
      </c>
      <c r="O182" s="55" t="s">
        <v>2266</v>
      </c>
      <c r="P182" s="55" t="s">
        <v>2273</v>
      </c>
      <c r="Q182" s="56" t="s">
        <v>2279</v>
      </c>
      <c r="R182" s="56" t="s">
        <v>2283</v>
      </c>
      <c r="S182" s="64"/>
      <c r="T182" s="64"/>
      <c r="U182" s="57" t="s">
        <v>2309</v>
      </c>
      <c r="V182" s="57" t="s">
        <v>2302</v>
      </c>
      <c r="W182" s="58" t="s">
        <v>2316</v>
      </c>
      <c r="X182" s="58" t="s">
        <v>2325</v>
      </c>
      <c r="Y182" s="59" t="s">
        <v>2332</v>
      </c>
      <c r="Z182" s="59" t="s">
        <v>2338</v>
      </c>
      <c r="AA182" s="47" t="s">
        <v>2358</v>
      </c>
      <c r="AB182" s="47" t="s">
        <v>2391</v>
      </c>
      <c r="AC182" s="60"/>
      <c r="AD182" s="60"/>
      <c r="AE182" s="61" t="s">
        <v>2468</v>
      </c>
      <c r="AF182" s="61" t="s">
        <v>2487</v>
      </c>
    </row>
    <row r="183" spans="1:32" ht="28.8" x14ac:dyDescent="0.3">
      <c r="A183" s="45" t="s">
        <v>1110</v>
      </c>
      <c r="B183" s="46">
        <v>1.0527</v>
      </c>
      <c r="C183" s="45" t="s">
        <v>1111</v>
      </c>
      <c r="D183" s="45" t="s">
        <v>1566</v>
      </c>
      <c r="E183" s="45" t="s">
        <v>1523</v>
      </c>
      <c r="F183" t="s">
        <v>1816</v>
      </c>
      <c r="G183" s="48">
        <v>9.2999999999999992E-3</v>
      </c>
      <c r="H183" s="50" t="s">
        <v>2050</v>
      </c>
      <c r="I183" s="50" t="s">
        <v>2051</v>
      </c>
      <c r="J183" s="51">
        <v>0.58330000000000004</v>
      </c>
      <c r="K183" s="53" t="s">
        <v>2069</v>
      </c>
      <c r="L183" s="53" t="s">
        <v>2092</v>
      </c>
      <c r="M183" s="54" t="s">
        <v>2208</v>
      </c>
      <c r="N183" s="54" t="s">
        <v>2209</v>
      </c>
      <c r="O183" s="55"/>
      <c r="P183" s="55"/>
      <c r="Q183" s="56"/>
      <c r="R183" s="56"/>
      <c r="S183" s="64"/>
      <c r="T183" s="64"/>
      <c r="U183" s="57"/>
      <c r="V183" s="57"/>
      <c r="W183" s="58"/>
      <c r="X183" s="58"/>
      <c r="Y183" s="59" t="s">
        <v>2330</v>
      </c>
      <c r="Z183" s="59" t="s">
        <v>2338</v>
      </c>
      <c r="AA183" s="47" t="s">
        <v>2371</v>
      </c>
      <c r="AB183" s="47" t="s">
        <v>2378</v>
      </c>
      <c r="AC183" s="60" t="s">
        <v>2417</v>
      </c>
      <c r="AD183" s="60" t="s">
        <v>2426</v>
      </c>
      <c r="AE183" s="61" t="s">
        <v>2482</v>
      </c>
      <c r="AF183" s="61" t="s">
        <v>2487</v>
      </c>
    </row>
    <row r="184" spans="1:32" x14ac:dyDescent="0.3">
      <c r="A184" s="45" t="s">
        <v>1112</v>
      </c>
      <c r="B184" s="45"/>
      <c r="C184" s="45" t="s">
        <v>1113</v>
      </c>
      <c r="D184" s="45"/>
      <c r="E184" s="45"/>
      <c r="F184" t="s">
        <v>1817</v>
      </c>
      <c r="G184" s="47"/>
      <c r="H184" s="50"/>
      <c r="I184" s="50"/>
      <c r="J184" s="50"/>
      <c r="K184" s="53"/>
      <c r="L184" s="53"/>
      <c r="M184" s="54"/>
      <c r="N184" s="54"/>
      <c r="O184" s="55"/>
      <c r="P184" s="55"/>
      <c r="Q184" s="56"/>
      <c r="R184" s="56"/>
      <c r="S184" s="64"/>
      <c r="T184" s="64"/>
      <c r="U184" s="57"/>
      <c r="V184" s="57"/>
      <c r="W184" s="58"/>
      <c r="X184" s="58"/>
      <c r="Y184" s="59"/>
      <c r="Z184" s="59"/>
      <c r="AA184" s="47"/>
      <c r="AB184" s="47"/>
      <c r="AC184" s="60"/>
      <c r="AD184" s="60"/>
      <c r="AE184" s="61"/>
      <c r="AF184" s="61"/>
    </row>
    <row r="185" spans="1:32" x14ac:dyDescent="0.3">
      <c r="A185" s="45" t="s">
        <v>1114</v>
      </c>
      <c r="B185" s="45"/>
      <c r="C185" s="45" t="s">
        <v>1115</v>
      </c>
      <c r="D185" s="45"/>
      <c r="E185" s="45"/>
      <c r="F185" t="s">
        <v>1818</v>
      </c>
      <c r="G185" s="47"/>
      <c r="H185" s="50"/>
      <c r="I185" s="50"/>
      <c r="J185" s="50"/>
      <c r="K185" s="53"/>
      <c r="L185" s="53"/>
      <c r="M185" s="54"/>
      <c r="N185" s="54"/>
      <c r="O185" s="55"/>
      <c r="P185" s="55"/>
      <c r="Q185" s="56"/>
      <c r="R185" s="56"/>
      <c r="S185" s="64"/>
      <c r="T185" s="64"/>
      <c r="U185" s="57"/>
      <c r="V185" s="57"/>
      <c r="W185" s="58"/>
      <c r="X185" s="58"/>
      <c r="Y185" s="59"/>
      <c r="Z185" s="59"/>
      <c r="AA185" s="47"/>
      <c r="AB185" s="47"/>
      <c r="AC185" s="60"/>
      <c r="AD185" s="60"/>
      <c r="AE185" s="61"/>
      <c r="AF185" s="61"/>
    </row>
    <row r="186" spans="1:32" x14ac:dyDescent="0.3">
      <c r="A186" s="45" t="s">
        <v>1116</v>
      </c>
      <c r="B186" s="45"/>
      <c r="C186" s="45" t="s">
        <v>1117</v>
      </c>
      <c r="D186" s="45"/>
      <c r="E186" s="45"/>
      <c r="F186" t="s">
        <v>1819</v>
      </c>
      <c r="G186" s="47"/>
      <c r="H186" s="50"/>
      <c r="I186" s="50"/>
      <c r="J186" s="50"/>
      <c r="K186" s="53"/>
      <c r="L186" s="53"/>
      <c r="M186" s="54"/>
      <c r="N186" s="54"/>
      <c r="O186" s="55"/>
      <c r="P186" s="55"/>
      <c r="Q186" s="56"/>
      <c r="R186" s="56"/>
      <c r="S186" s="64"/>
      <c r="T186" s="64"/>
      <c r="U186" s="57"/>
      <c r="V186" s="57"/>
      <c r="W186" s="58"/>
      <c r="X186" s="58"/>
      <c r="Y186" s="59"/>
      <c r="Z186" s="59"/>
      <c r="AA186" s="47"/>
      <c r="AB186" s="47"/>
      <c r="AC186" s="60"/>
      <c r="AD186" s="60"/>
      <c r="AE186" s="61"/>
      <c r="AF186" s="61"/>
    </row>
    <row r="187" spans="1:32" ht="28.8" x14ac:dyDescent="0.3">
      <c r="A187" s="45" t="s">
        <v>1118</v>
      </c>
      <c r="B187" s="45"/>
      <c r="C187" s="45" t="s">
        <v>1119</v>
      </c>
      <c r="D187" s="45"/>
      <c r="E187" s="45"/>
      <c r="F187" t="s">
        <v>1820</v>
      </c>
      <c r="G187" s="47"/>
      <c r="H187" s="50"/>
      <c r="I187" s="50"/>
      <c r="J187" s="50"/>
      <c r="K187" s="53"/>
      <c r="L187" s="53"/>
      <c r="M187" s="54"/>
      <c r="N187" s="54"/>
      <c r="O187" s="55"/>
      <c r="P187" s="55"/>
      <c r="Q187" s="56"/>
      <c r="R187" s="56"/>
      <c r="S187" s="64"/>
      <c r="T187" s="64"/>
      <c r="U187" s="57"/>
      <c r="V187" s="57"/>
      <c r="W187" s="58"/>
      <c r="X187" s="58"/>
      <c r="Y187" s="59"/>
      <c r="Z187" s="59"/>
      <c r="AA187" s="47"/>
      <c r="AB187" s="47"/>
      <c r="AC187" s="60"/>
      <c r="AD187" s="60"/>
      <c r="AE187" s="61"/>
      <c r="AF187" s="61"/>
    </row>
    <row r="188" spans="1:32" x14ac:dyDescent="0.3">
      <c r="A188" s="45" t="s">
        <v>1409</v>
      </c>
      <c r="B188" s="45"/>
      <c r="C188" s="45" t="s">
        <v>1410</v>
      </c>
      <c r="D188" s="45"/>
      <c r="E188" s="45"/>
      <c r="F188" t="s">
        <v>1821</v>
      </c>
      <c r="G188" s="47"/>
      <c r="H188" s="50"/>
      <c r="I188" s="50"/>
      <c r="J188" s="50"/>
      <c r="K188" s="53"/>
      <c r="L188" s="53"/>
      <c r="M188" s="54"/>
      <c r="N188" s="54"/>
      <c r="O188" s="55"/>
      <c r="P188" s="55"/>
      <c r="Q188" s="56"/>
      <c r="R188" s="56"/>
      <c r="S188" s="64"/>
      <c r="T188" s="64"/>
      <c r="U188" s="57"/>
      <c r="V188" s="57"/>
      <c r="W188" s="58"/>
      <c r="X188" s="58"/>
      <c r="Y188" s="59"/>
      <c r="Z188" s="59"/>
      <c r="AA188" s="47"/>
      <c r="AB188" s="47"/>
      <c r="AC188" s="60"/>
      <c r="AD188" s="60"/>
      <c r="AE188" s="61"/>
      <c r="AF188" s="61"/>
    </row>
    <row r="189" spans="1:32" x14ac:dyDescent="0.3">
      <c r="A189" s="45" t="s">
        <v>1411</v>
      </c>
      <c r="B189" s="45"/>
      <c r="C189" s="45" t="s">
        <v>1412</v>
      </c>
      <c r="D189" s="45"/>
      <c r="E189" s="45"/>
      <c r="F189" t="s">
        <v>1822</v>
      </c>
      <c r="G189" s="47"/>
      <c r="H189" s="50"/>
      <c r="I189" s="50"/>
      <c r="J189" s="50"/>
      <c r="K189" s="53"/>
      <c r="L189" s="53"/>
      <c r="M189" s="54"/>
      <c r="N189" s="54"/>
      <c r="O189" s="55"/>
      <c r="P189" s="55"/>
      <c r="Q189" s="56"/>
      <c r="R189" s="56"/>
      <c r="S189" s="64"/>
      <c r="T189" s="64"/>
      <c r="U189" s="57"/>
      <c r="V189" s="57"/>
      <c r="W189" s="58"/>
      <c r="X189" s="58"/>
      <c r="Y189" s="59"/>
      <c r="Z189" s="59"/>
      <c r="AA189" s="47"/>
      <c r="AB189" s="47"/>
      <c r="AC189" s="60"/>
      <c r="AD189" s="60"/>
      <c r="AE189" s="61"/>
      <c r="AF189" s="61"/>
    </row>
    <row r="190" spans="1:32" x14ac:dyDescent="0.3">
      <c r="A190" s="45" t="s">
        <v>1120</v>
      </c>
      <c r="B190" s="45"/>
      <c r="C190" s="45" t="s">
        <v>1121</v>
      </c>
      <c r="D190" s="45"/>
      <c r="E190" s="45"/>
      <c r="F190" t="s">
        <v>1823</v>
      </c>
      <c r="G190" s="47"/>
      <c r="H190" s="50"/>
      <c r="I190" s="50"/>
      <c r="J190" s="50"/>
      <c r="K190" s="53"/>
      <c r="L190" s="53"/>
      <c r="M190" s="54"/>
      <c r="N190" s="54"/>
      <c r="O190" s="55"/>
      <c r="P190" s="55"/>
      <c r="Q190" s="56"/>
      <c r="R190" s="56"/>
      <c r="S190" s="64"/>
      <c r="T190" s="64"/>
      <c r="U190" s="57"/>
      <c r="V190" s="57"/>
      <c r="W190" s="58"/>
      <c r="X190" s="58"/>
      <c r="Y190" s="59"/>
      <c r="Z190" s="59"/>
      <c r="AA190" s="47"/>
      <c r="AB190" s="47"/>
      <c r="AC190" s="60"/>
      <c r="AD190" s="60"/>
      <c r="AE190" s="61"/>
      <c r="AF190" s="61"/>
    </row>
    <row r="191" spans="1:32" x14ac:dyDescent="0.3">
      <c r="A191" s="45" t="s">
        <v>1122</v>
      </c>
      <c r="B191" s="45"/>
      <c r="C191" s="45" t="s">
        <v>1123</v>
      </c>
      <c r="D191" s="45"/>
      <c r="E191" s="45"/>
      <c r="F191" t="s">
        <v>1824</v>
      </c>
      <c r="G191" s="47"/>
      <c r="H191" s="50"/>
      <c r="I191" s="50"/>
      <c r="J191" s="50"/>
      <c r="K191" s="53"/>
      <c r="L191" s="53"/>
      <c r="M191" s="54"/>
      <c r="N191" s="54"/>
      <c r="O191" s="55"/>
      <c r="P191" s="55"/>
      <c r="Q191" s="56"/>
      <c r="R191" s="56"/>
      <c r="S191" s="64"/>
      <c r="T191" s="64"/>
      <c r="U191" s="57"/>
      <c r="V191" s="57"/>
      <c r="W191" s="58"/>
      <c r="X191" s="58"/>
      <c r="Y191" s="59"/>
      <c r="Z191" s="59"/>
      <c r="AA191" s="47"/>
      <c r="AB191" s="47"/>
      <c r="AC191" s="60"/>
      <c r="AD191" s="60"/>
      <c r="AE191" s="61"/>
      <c r="AF191" s="61"/>
    </row>
    <row r="192" spans="1:32" x14ac:dyDescent="0.3">
      <c r="A192" s="45" t="s">
        <v>1124</v>
      </c>
      <c r="B192" s="45"/>
      <c r="C192" s="45" t="s">
        <v>1125</v>
      </c>
      <c r="D192" s="45"/>
      <c r="E192" s="45"/>
      <c r="F192" t="s">
        <v>1825</v>
      </c>
      <c r="G192" s="47"/>
      <c r="H192" s="50"/>
      <c r="I192" s="50"/>
      <c r="J192" s="50"/>
      <c r="K192" s="53"/>
      <c r="L192" s="53"/>
      <c r="M192" s="54"/>
      <c r="N192" s="54"/>
      <c r="O192" s="55"/>
      <c r="P192" s="55"/>
      <c r="Q192" s="56"/>
      <c r="R192" s="56"/>
      <c r="S192" s="64"/>
      <c r="T192" s="64"/>
      <c r="U192" s="57"/>
      <c r="V192" s="57"/>
      <c r="W192" s="58"/>
      <c r="X192" s="58"/>
      <c r="Y192" s="59"/>
      <c r="Z192" s="59"/>
      <c r="AA192" s="47"/>
      <c r="AB192" s="47"/>
      <c r="AC192" s="60"/>
      <c r="AD192" s="60"/>
      <c r="AE192" s="61"/>
      <c r="AF192" s="61"/>
    </row>
    <row r="193" spans="1:32" x14ac:dyDescent="0.3">
      <c r="A193" s="45" t="s">
        <v>1126</v>
      </c>
      <c r="B193" s="45"/>
      <c r="C193" s="45" t="s">
        <v>1127</v>
      </c>
      <c r="D193" s="45"/>
      <c r="E193" s="45"/>
      <c r="F193" t="s">
        <v>1826</v>
      </c>
      <c r="G193" s="47"/>
      <c r="H193" s="50"/>
      <c r="I193" s="50"/>
      <c r="J193" s="50"/>
      <c r="K193" s="53"/>
      <c r="L193" s="53"/>
      <c r="M193" s="54"/>
      <c r="N193" s="54"/>
      <c r="O193" s="55"/>
      <c r="P193" s="55"/>
      <c r="Q193" s="56"/>
      <c r="R193" s="56"/>
      <c r="S193" s="64"/>
      <c r="T193" s="64"/>
      <c r="U193" s="57"/>
      <c r="V193" s="57"/>
      <c r="W193" s="58"/>
      <c r="X193" s="58"/>
      <c r="Y193" s="59"/>
      <c r="Z193" s="59"/>
      <c r="AA193" s="47"/>
      <c r="AB193" s="47"/>
      <c r="AC193" s="60"/>
      <c r="AD193" s="60"/>
      <c r="AE193" s="61"/>
      <c r="AF193" s="61"/>
    </row>
    <row r="194" spans="1:32" x14ac:dyDescent="0.3">
      <c r="A194" s="45" t="s">
        <v>69</v>
      </c>
      <c r="B194" s="45"/>
      <c r="C194" s="45" t="s">
        <v>1128</v>
      </c>
      <c r="D194" s="45"/>
      <c r="E194" s="45"/>
      <c r="F194" t="s">
        <v>1827</v>
      </c>
      <c r="G194" s="47"/>
      <c r="H194" s="50"/>
      <c r="I194" s="50"/>
      <c r="J194" s="50"/>
      <c r="K194" s="53"/>
      <c r="L194" s="53"/>
      <c r="M194" s="54"/>
      <c r="N194" s="54"/>
      <c r="O194" s="55"/>
      <c r="P194" s="55"/>
      <c r="Q194" s="56"/>
      <c r="R194" s="56"/>
      <c r="S194" s="64"/>
      <c r="T194" s="64"/>
      <c r="U194" s="57"/>
      <c r="V194" s="57"/>
      <c r="W194" s="58"/>
      <c r="X194" s="58"/>
      <c r="Y194" s="59"/>
      <c r="Z194" s="59"/>
      <c r="AA194" s="47"/>
      <c r="AB194" s="47"/>
      <c r="AC194" s="60"/>
      <c r="AD194" s="60"/>
      <c r="AE194" s="61"/>
      <c r="AF194" s="61"/>
    </row>
    <row r="195" spans="1:32" ht="28.8" x14ac:dyDescent="0.3">
      <c r="A195" s="45" t="s">
        <v>1129</v>
      </c>
      <c r="B195" s="46">
        <v>0.3821</v>
      </c>
      <c r="C195" s="45" t="s">
        <v>1130</v>
      </c>
      <c r="D195" s="45" t="s">
        <v>1567</v>
      </c>
      <c r="E195" s="45" t="s">
        <v>1568</v>
      </c>
      <c r="F195" t="s">
        <v>1828</v>
      </c>
      <c r="G195" s="48">
        <v>3.0000000000000001E-3</v>
      </c>
      <c r="H195" s="50"/>
      <c r="I195" s="50"/>
      <c r="J195" s="51">
        <v>0</v>
      </c>
      <c r="K195" s="53"/>
      <c r="L195" s="53"/>
      <c r="M195" s="54"/>
      <c r="N195" s="54"/>
      <c r="O195" s="55"/>
      <c r="P195" s="55"/>
      <c r="Q195" s="56"/>
      <c r="R195" s="56"/>
      <c r="S195" s="64"/>
      <c r="T195" s="64"/>
      <c r="U195" s="57"/>
      <c r="V195" s="57"/>
      <c r="W195" s="58"/>
      <c r="X195" s="58"/>
      <c r="Y195" s="59" t="s">
        <v>2341</v>
      </c>
      <c r="Z195" s="59" t="s">
        <v>2344</v>
      </c>
      <c r="AA195" s="47" t="s">
        <v>2374</v>
      </c>
      <c r="AB195" s="47" t="s">
        <v>2372</v>
      </c>
      <c r="AC195" s="60" t="s">
        <v>2429</v>
      </c>
      <c r="AD195" s="60" t="s">
        <v>2428</v>
      </c>
      <c r="AE195" s="61" t="s">
        <v>2499</v>
      </c>
      <c r="AF195" s="61" t="s">
        <v>2500</v>
      </c>
    </row>
    <row r="196" spans="1:32" ht="28.8" x14ac:dyDescent="0.3">
      <c r="A196" s="45" t="s">
        <v>1131</v>
      </c>
      <c r="B196" s="45"/>
      <c r="C196" s="45" t="s">
        <v>1132</v>
      </c>
      <c r="D196" s="45"/>
      <c r="E196" s="45"/>
      <c r="F196" t="s">
        <v>1829</v>
      </c>
      <c r="G196" s="47"/>
      <c r="H196" s="50"/>
      <c r="I196" s="50"/>
      <c r="J196" s="50"/>
      <c r="K196" s="53"/>
      <c r="L196" s="53"/>
      <c r="M196" s="54"/>
      <c r="N196" s="54"/>
      <c r="O196" s="55"/>
      <c r="P196" s="55"/>
      <c r="Q196" s="56"/>
      <c r="R196" s="56"/>
      <c r="S196" s="64"/>
      <c r="T196" s="64"/>
      <c r="U196" s="57"/>
      <c r="V196" s="57"/>
      <c r="W196" s="58"/>
      <c r="X196" s="58"/>
      <c r="Y196" s="59"/>
      <c r="Z196" s="59"/>
      <c r="AA196" s="47"/>
      <c r="AB196" s="47"/>
      <c r="AC196" s="60"/>
      <c r="AD196" s="60"/>
      <c r="AE196" s="61"/>
      <c r="AF196" s="61"/>
    </row>
    <row r="197" spans="1:32" ht="28.8" x14ac:dyDescent="0.3">
      <c r="A197" s="45" t="s">
        <v>1133</v>
      </c>
      <c r="B197" s="45"/>
      <c r="C197" s="45" t="s">
        <v>1134</v>
      </c>
      <c r="D197" s="45"/>
      <c r="E197" s="45"/>
      <c r="F197" t="s">
        <v>1830</v>
      </c>
      <c r="G197" s="47"/>
      <c r="H197" s="50"/>
      <c r="I197" s="50"/>
      <c r="J197" s="50"/>
      <c r="K197" s="53"/>
      <c r="L197" s="53"/>
      <c r="M197" s="54"/>
      <c r="N197" s="54"/>
      <c r="O197" s="55"/>
      <c r="P197" s="55"/>
      <c r="Q197" s="56"/>
      <c r="R197" s="56"/>
      <c r="S197" s="64"/>
      <c r="T197" s="64"/>
      <c r="U197" s="57"/>
      <c r="V197" s="57"/>
      <c r="W197" s="58"/>
      <c r="X197" s="58"/>
      <c r="Y197" s="59"/>
      <c r="Z197" s="59"/>
      <c r="AA197" s="47"/>
      <c r="AB197" s="47"/>
      <c r="AC197" s="60"/>
      <c r="AD197" s="60"/>
      <c r="AE197" s="61"/>
      <c r="AF197" s="61"/>
    </row>
    <row r="198" spans="1:32" x14ac:dyDescent="0.3">
      <c r="A198" s="45" t="s">
        <v>1135</v>
      </c>
      <c r="B198" s="45"/>
      <c r="C198" s="45" t="s">
        <v>1136</v>
      </c>
      <c r="D198" s="45"/>
      <c r="E198" s="45"/>
      <c r="F198" t="s">
        <v>1831</v>
      </c>
      <c r="G198" s="47"/>
      <c r="H198" s="50"/>
      <c r="I198" s="50"/>
      <c r="J198" s="50"/>
      <c r="K198" s="53"/>
      <c r="L198" s="53"/>
      <c r="M198" s="54"/>
      <c r="N198" s="54"/>
      <c r="O198" s="55"/>
      <c r="P198" s="55"/>
      <c r="Q198" s="56"/>
      <c r="R198" s="56"/>
      <c r="S198" s="64"/>
      <c r="T198" s="64"/>
      <c r="U198" s="57"/>
      <c r="V198" s="57"/>
      <c r="W198" s="58"/>
      <c r="X198" s="58"/>
      <c r="Y198" s="59"/>
      <c r="Z198" s="59"/>
      <c r="AA198" s="47"/>
      <c r="AB198" s="47"/>
      <c r="AC198" s="60"/>
      <c r="AD198" s="60"/>
      <c r="AE198" s="61"/>
      <c r="AF198" s="61"/>
    </row>
    <row r="199" spans="1:32" x14ac:dyDescent="0.3">
      <c r="A199" s="45" t="s">
        <v>1137</v>
      </c>
      <c r="B199" s="45"/>
      <c r="C199" s="45" t="s">
        <v>1138</v>
      </c>
      <c r="D199" s="45"/>
      <c r="E199" s="45"/>
      <c r="F199" t="s">
        <v>1832</v>
      </c>
      <c r="G199" s="47"/>
      <c r="H199" s="50"/>
      <c r="I199" s="50"/>
      <c r="J199" s="50"/>
      <c r="K199" s="53"/>
      <c r="L199" s="53"/>
      <c r="M199" s="54"/>
      <c r="N199" s="54"/>
      <c r="O199" s="55"/>
      <c r="P199" s="55"/>
      <c r="Q199" s="56"/>
      <c r="R199" s="56"/>
      <c r="S199" s="64"/>
      <c r="T199" s="64"/>
      <c r="U199" s="57"/>
      <c r="V199" s="57"/>
      <c r="W199" s="58"/>
      <c r="X199" s="58"/>
      <c r="Y199" s="59"/>
      <c r="Z199" s="59"/>
      <c r="AA199" s="47"/>
      <c r="AB199" s="47"/>
      <c r="AC199" s="60"/>
      <c r="AD199" s="60"/>
      <c r="AE199" s="61"/>
      <c r="AF199" s="61"/>
    </row>
    <row r="200" spans="1:32" x14ac:dyDescent="0.3">
      <c r="A200" s="45" t="s">
        <v>1139</v>
      </c>
      <c r="B200" s="45"/>
      <c r="C200" s="45" t="s">
        <v>1140</v>
      </c>
      <c r="D200" s="45"/>
      <c r="E200" s="45"/>
      <c r="F200" t="s">
        <v>1833</v>
      </c>
      <c r="G200" s="47"/>
      <c r="H200" s="50"/>
      <c r="I200" s="50"/>
      <c r="J200" s="50"/>
      <c r="K200" s="53"/>
      <c r="L200" s="53"/>
      <c r="M200" s="54"/>
      <c r="N200" s="54"/>
      <c r="O200" s="55"/>
      <c r="P200" s="55"/>
      <c r="Q200" s="56"/>
      <c r="R200" s="56"/>
      <c r="S200" s="64"/>
      <c r="T200" s="64"/>
      <c r="U200" s="57"/>
      <c r="V200" s="57"/>
      <c r="W200" s="58"/>
      <c r="X200" s="58"/>
      <c r="Y200" s="59"/>
      <c r="Z200" s="59"/>
      <c r="AA200" s="47"/>
      <c r="AB200" s="47"/>
      <c r="AC200" s="60"/>
      <c r="AD200" s="60"/>
      <c r="AE200" s="61"/>
      <c r="AF200" s="61"/>
    </row>
    <row r="201" spans="1:32" x14ac:dyDescent="0.3">
      <c r="A201" s="45" t="s">
        <v>1141</v>
      </c>
      <c r="B201" s="45"/>
      <c r="C201" s="45" t="s">
        <v>1142</v>
      </c>
      <c r="D201" s="45"/>
      <c r="E201" s="45"/>
      <c r="F201" t="s">
        <v>1834</v>
      </c>
      <c r="G201" s="47"/>
      <c r="H201" s="50"/>
      <c r="I201" s="50"/>
      <c r="J201" s="50"/>
      <c r="K201" s="53"/>
      <c r="L201" s="53"/>
      <c r="M201" s="54"/>
      <c r="N201" s="54"/>
      <c r="O201" s="55"/>
      <c r="P201" s="55"/>
      <c r="Q201" s="56"/>
      <c r="R201" s="56"/>
      <c r="S201" s="64"/>
      <c r="T201" s="64"/>
      <c r="U201" s="57"/>
      <c r="V201" s="57"/>
      <c r="W201" s="58"/>
      <c r="X201" s="58"/>
      <c r="Y201" s="59"/>
      <c r="Z201" s="59"/>
      <c r="AA201" s="47"/>
      <c r="AB201" s="47"/>
      <c r="AC201" s="60"/>
      <c r="AD201" s="60"/>
      <c r="AE201" s="61"/>
      <c r="AF201" s="61"/>
    </row>
    <row r="202" spans="1:32" x14ac:dyDescent="0.3">
      <c r="A202" s="45" t="s">
        <v>1143</v>
      </c>
      <c r="B202" s="45"/>
      <c r="C202" s="45" t="s">
        <v>1144</v>
      </c>
      <c r="D202" s="45"/>
      <c r="E202" s="45"/>
      <c r="F202" t="s">
        <v>1835</v>
      </c>
      <c r="G202" s="47"/>
      <c r="H202" s="50"/>
      <c r="I202" s="50"/>
      <c r="J202" s="50"/>
      <c r="K202" s="53"/>
      <c r="L202" s="53"/>
      <c r="M202" s="54"/>
      <c r="N202" s="54"/>
      <c r="O202" s="55"/>
      <c r="P202" s="55"/>
      <c r="Q202" s="56"/>
      <c r="R202" s="56"/>
      <c r="S202" s="64"/>
      <c r="T202" s="64"/>
      <c r="U202" s="57"/>
      <c r="V202" s="57"/>
      <c r="W202" s="58"/>
      <c r="X202" s="58"/>
      <c r="Y202" s="59"/>
      <c r="Z202" s="59"/>
      <c r="AA202" s="47"/>
      <c r="AB202" s="47"/>
      <c r="AC202" s="60"/>
      <c r="AD202" s="60"/>
      <c r="AE202" s="61"/>
      <c r="AF202" s="61"/>
    </row>
    <row r="203" spans="1:32" x14ac:dyDescent="0.3">
      <c r="A203" s="45" t="s">
        <v>1145</v>
      </c>
      <c r="B203" s="45"/>
      <c r="C203" s="45" t="s">
        <v>1146</v>
      </c>
      <c r="D203" s="45"/>
      <c r="E203" s="45"/>
      <c r="F203" t="s">
        <v>1836</v>
      </c>
      <c r="G203" s="47"/>
      <c r="H203" s="50"/>
      <c r="I203" s="50"/>
      <c r="J203" s="50"/>
      <c r="K203" s="53"/>
      <c r="L203" s="53"/>
      <c r="M203" s="54"/>
      <c r="N203" s="54"/>
      <c r="O203" s="55"/>
      <c r="P203" s="55"/>
      <c r="Q203" s="56"/>
      <c r="R203" s="56"/>
      <c r="S203" s="64"/>
      <c r="T203" s="64"/>
      <c r="U203" s="57"/>
      <c r="V203" s="57"/>
      <c r="W203" s="58"/>
      <c r="X203" s="58"/>
      <c r="Y203" s="59"/>
      <c r="Z203" s="59"/>
      <c r="AA203" s="47"/>
      <c r="AB203" s="47"/>
      <c r="AC203" s="60"/>
      <c r="AD203" s="60"/>
      <c r="AE203" s="61"/>
      <c r="AF203" s="61"/>
    </row>
    <row r="204" spans="1:32" x14ac:dyDescent="0.3">
      <c r="A204" s="45" t="s">
        <v>1147</v>
      </c>
      <c r="B204" s="45"/>
      <c r="C204" s="45" t="s">
        <v>1148</v>
      </c>
      <c r="D204" s="45"/>
      <c r="E204" s="45"/>
      <c r="F204" t="s">
        <v>1837</v>
      </c>
      <c r="G204" s="47"/>
      <c r="H204" s="50"/>
      <c r="I204" s="50"/>
      <c r="J204" s="50"/>
      <c r="K204" s="53"/>
      <c r="L204" s="53"/>
      <c r="M204" s="54"/>
      <c r="N204" s="54"/>
      <c r="O204" s="55"/>
      <c r="P204" s="55"/>
      <c r="Q204" s="56"/>
      <c r="R204" s="56"/>
      <c r="S204" s="64"/>
      <c r="T204" s="64"/>
      <c r="U204" s="57"/>
      <c r="V204" s="57"/>
      <c r="W204" s="58"/>
      <c r="X204" s="58"/>
      <c r="Y204" s="59"/>
      <c r="Z204" s="59"/>
      <c r="AA204" s="47"/>
      <c r="AB204" s="47"/>
      <c r="AC204" s="60"/>
      <c r="AD204" s="60"/>
      <c r="AE204" s="61"/>
      <c r="AF204" s="61"/>
    </row>
    <row r="205" spans="1:32" ht="72" x14ac:dyDescent="0.3">
      <c r="A205" s="45" t="s">
        <v>1149</v>
      </c>
      <c r="B205" s="46">
        <v>9.2299999999999993E-2</v>
      </c>
      <c r="C205" s="45" t="s">
        <v>1150</v>
      </c>
      <c r="D205" s="45" t="s">
        <v>1569</v>
      </c>
      <c r="E205" s="45" t="s">
        <v>1570</v>
      </c>
      <c r="F205" t="s">
        <v>1838</v>
      </c>
      <c r="G205" s="48">
        <v>3.73E-2</v>
      </c>
      <c r="H205" s="50" t="s">
        <v>1983</v>
      </c>
      <c r="I205" s="50" t="s">
        <v>2052</v>
      </c>
      <c r="J205" s="52">
        <v>0</v>
      </c>
      <c r="K205" s="53" t="s">
        <v>2067</v>
      </c>
      <c r="L205" s="53" t="s">
        <v>2080</v>
      </c>
      <c r="M205" s="54" t="s">
        <v>2141</v>
      </c>
      <c r="N205" s="54" t="s">
        <v>2210</v>
      </c>
      <c r="O205" s="55"/>
      <c r="P205" s="55"/>
      <c r="Q205" s="56" t="s">
        <v>2279</v>
      </c>
      <c r="R205" s="56" t="s">
        <v>2286</v>
      </c>
      <c r="S205" s="64"/>
      <c r="T205" s="64"/>
      <c r="U205" s="57" t="s">
        <v>2309</v>
      </c>
      <c r="V205" s="57" t="s">
        <v>2302</v>
      </c>
      <c r="W205" s="58" t="s">
        <v>2316</v>
      </c>
      <c r="X205" s="58" t="s">
        <v>2325</v>
      </c>
      <c r="Y205" s="59" t="s">
        <v>2341</v>
      </c>
      <c r="Z205" s="59" t="s">
        <v>2338</v>
      </c>
      <c r="AA205" s="47" t="s">
        <v>2374</v>
      </c>
      <c r="AB205" s="47" t="s">
        <v>2376</v>
      </c>
      <c r="AC205" s="60" t="s">
        <v>2419</v>
      </c>
      <c r="AD205" s="60" t="s">
        <v>2442</v>
      </c>
      <c r="AE205" s="61" t="s">
        <v>2470</v>
      </c>
      <c r="AF205" s="61" t="s">
        <v>2486</v>
      </c>
    </row>
    <row r="206" spans="1:32" ht="72" x14ac:dyDescent="0.3">
      <c r="A206" s="45" t="s">
        <v>1151</v>
      </c>
      <c r="B206" s="46">
        <v>0.19320000000000001</v>
      </c>
      <c r="C206" s="45" t="s">
        <v>1152</v>
      </c>
      <c r="D206" s="45" t="s">
        <v>1571</v>
      </c>
      <c r="E206" s="45" t="s">
        <v>1572</v>
      </c>
      <c r="F206" t="s">
        <v>1839</v>
      </c>
      <c r="G206" s="48">
        <v>5.0000000000000001E-3</v>
      </c>
      <c r="H206" s="50" t="s">
        <v>1983</v>
      </c>
      <c r="I206" s="50" t="s">
        <v>2034</v>
      </c>
      <c r="J206" s="52">
        <v>0</v>
      </c>
      <c r="K206" s="53" t="s">
        <v>2067</v>
      </c>
      <c r="L206" s="53" t="s">
        <v>2092</v>
      </c>
      <c r="M206" s="54" t="s">
        <v>2141</v>
      </c>
      <c r="N206" s="54" t="s">
        <v>2211</v>
      </c>
      <c r="O206" s="55"/>
      <c r="P206" s="55"/>
      <c r="Q206" s="56" t="s">
        <v>2279</v>
      </c>
      <c r="R206" s="56" t="s">
        <v>2286</v>
      </c>
      <c r="S206" s="64"/>
      <c r="T206" s="64"/>
      <c r="U206" s="57" t="s">
        <v>2309</v>
      </c>
      <c r="V206" s="57" t="s">
        <v>2302</v>
      </c>
      <c r="W206" s="58" t="s">
        <v>2316</v>
      </c>
      <c r="X206" s="58" t="s">
        <v>2325</v>
      </c>
      <c r="Y206" s="59" t="s">
        <v>2332</v>
      </c>
      <c r="Z206" s="59" t="s">
        <v>2331</v>
      </c>
      <c r="AA206" s="47" t="s">
        <v>2358</v>
      </c>
      <c r="AB206" s="47" t="s">
        <v>2359</v>
      </c>
      <c r="AC206" s="60" t="s">
        <v>2417</v>
      </c>
      <c r="AD206" s="60" t="s">
        <v>2431</v>
      </c>
      <c r="AE206" s="61" t="s">
        <v>2471</v>
      </c>
      <c r="AF206" s="61" t="s">
        <v>2501</v>
      </c>
    </row>
    <row r="207" spans="1:32" x14ac:dyDescent="0.3">
      <c r="A207" s="45" t="s">
        <v>1153</v>
      </c>
      <c r="B207" s="45"/>
      <c r="C207" s="45" t="s">
        <v>1154</v>
      </c>
      <c r="D207" s="45"/>
      <c r="E207" s="45"/>
      <c r="F207" t="s">
        <v>1840</v>
      </c>
      <c r="G207" s="47"/>
      <c r="H207" s="50"/>
      <c r="I207" s="50"/>
      <c r="J207" s="50"/>
      <c r="K207" s="53"/>
      <c r="L207" s="53"/>
      <c r="M207" s="54"/>
      <c r="N207" s="54"/>
      <c r="O207" s="55"/>
      <c r="P207" s="55"/>
      <c r="Q207" s="56"/>
      <c r="R207" s="56"/>
      <c r="S207" s="64"/>
      <c r="T207" s="64"/>
      <c r="U207" s="57"/>
      <c r="V207" s="57"/>
      <c r="W207" s="58"/>
      <c r="X207" s="58"/>
      <c r="Y207" s="59"/>
      <c r="Z207" s="59"/>
      <c r="AA207" s="47"/>
      <c r="AB207" s="47"/>
      <c r="AC207" s="60"/>
      <c r="AD207" s="60"/>
      <c r="AE207" s="61"/>
      <c r="AF207" s="61"/>
    </row>
    <row r="208" spans="1:32" ht="43.2" x14ac:dyDescent="0.3">
      <c r="A208" s="45" t="s">
        <v>1155</v>
      </c>
      <c r="B208" s="45"/>
      <c r="C208" s="45" t="s">
        <v>1156</v>
      </c>
      <c r="D208" s="45"/>
      <c r="E208" s="45"/>
      <c r="F208" t="s">
        <v>1841</v>
      </c>
      <c r="G208" s="47"/>
      <c r="H208" s="50"/>
      <c r="I208" s="50"/>
      <c r="J208" s="50"/>
      <c r="K208" s="53"/>
      <c r="L208" s="53"/>
      <c r="M208" s="54"/>
      <c r="N208" s="54"/>
      <c r="O208" s="55"/>
      <c r="P208" s="55"/>
      <c r="Q208" s="56"/>
      <c r="R208" s="56"/>
      <c r="S208" s="64"/>
      <c r="T208" s="64"/>
      <c r="U208" s="57"/>
      <c r="V208" s="57"/>
      <c r="W208" s="58"/>
      <c r="X208" s="58"/>
      <c r="Y208" s="59"/>
      <c r="Z208" s="59"/>
      <c r="AA208" s="47"/>
      <c r="AB208" s="47"/>
      <c r="AC208" s="60"/>
      <c r="AD208" s="60"/>
      <c r="AE208" s="61"/>
      <c r="AF208" s="61"/>
    </row>
    <row r="209" spans="1:32" x14ac:dyDescent="0.3">
      <c r="A209" s="45" t="s">
        <v>1157</v>
      </c>
      <c r="B209" s="45"/>
      <c r="C209" s="45" t="s">
        <v>1158</v>
      </c>
      <c r="D209" s="45"/>
      <c r="E209" s="45"/>
      <c r="F209" t="s">
        <v>1842</v>
      </c>
      <c r="G209" s="47"/>
      <c r="H209" s="50"/>
      <c r="I209" s="50"/>
      <c r="J209" s="50"/>
      <c r="K209" s="53"/>
      <c r="L209" s="53"/>
      <c r="M209" s="54"/>
      <c r="N209" s="54"/>
      <c r="O209" s="55"/>
      <c r="P209" s="55"/>
      <c r="Q209" s="56"/>
      <c r="R209" s="56"/>
      <c r="S209" s="64"/>
      <c r="T209" s="64"/>
      <c r="U209" s="57"/>
      <c r="V209" s="57"/>
      <c r="W209" s="58"/>
      <c r="X209" s="58"/>
      <c r="Y209" s="59"/>
      <c r="Z209" s="59"/>
      <c r="AA209" s="47"/>
      <c r="AB209" s="47"/>
      <c r="AC209" s="60"/>
      <c r="AD209" s="60"/>
      <c r="AE209" s="61"/>
      <c r="AF209" s="61"/>
    </row>
    <row r="210" spans="1:32" ht="28.8" x14ac:dyDescent="0.3">
      <c r="A210" s="45" t="s">
        <v>1159</v>
      </c>
      <c r="B210" s="46">
        <v>0.25640000000000002</v>
      </c>
      <c r="C210" s="45" t="s">
        <v>1160</v>
      </c>
      <c r="D210" s="45" t="s">
        <v>1573</v>
      </c>
      <c r="E210" s="45" t="s">
        <v>1574</v>
      </c>
      <c r="F210" t="s">
        <v>1843</v>
      </c>
      <c r="G210" s="48">
        <v>2.2599999999999999E-2</v>
      </c>
      <c r="H210" s="50" t="s">
        <v>2037</v>
      </c>
      <c r="I210" s="50" t="s">
        <v>2053</v>
      </c>
      <c r="J210" s="51">
        <v>2.98E-2</v>
      </c>
      <c r="K210" s="53" t="s">
        <v>2069</v>
      </c>
      <c r="L210" s="53" t="s">
        <v>2111</v>
      </c>
      <c r="M210" s="54" t="s">
        <v>2212</v>
      </c>
      <c r="N210" s="54" t="s">
        <v>2213</v>
      </c>
      <c r="O210" s="55"/>
      <c r="P210" s="55"/>
      <c r="Q210" s="56" t="s">
        <v>2289</v>
      </c>
      <c r="R210" s="56" t="s">
        <v>2290</v>
      </c>
      <c r="S210" s="64"/>
      <c r="T210" s="64"/>
      <c r="U210" s="57"/>
      <c r="V210" s="57"/>
      <c r="W210" s="58"/>
      <c r="X210" s="58"/>
      <c r="Y210" s="59" t="s">
        <v>2330</v>
      </c>
      <c r="Z210" s="59" t="s">
        <v>2331</v>
      </c>
      <c r="AA210" s="47" t="s">
        <v>2395</v>
      </c>
      <c r="AB210" s="47" t="s">
        <v>2400</v>
      </c>
      <c r="AC210" s="60" t="s">
        <v>2425</v>
      </c>
      <c r="AD210" s="60" t="s">
        <v>2453</v>
      </c>
      <c r="AE210" s="61" t="s">
        <v>2466</v>
      </c>
      <c r="AF210" s="61" t="s">
        <v>2492</v>
      </c>
    </row>
    <row r="211" spans="1:32" x14ac:dyDescent="0.3">
      <c r="A211" s="45" t="s">
        <v>447</v>
      </c>
      <c r="B211" s="45"/>
      <c r="C211" s="45" t="s">
        <v>1161</v>
      </c>
      <c r="D211" s="45"/>
      <c r="E211" s="45"/>
      <c r="F211" t="s">
        <v>1844</v>
      </c>
      <c r="G211" s="47"/>
      <c r="H211" s="50"/>
      <c r="I211" s="50"/>
      <c r="J211" s="50"/>
      <c r="K211" s="53"/>
      <c r="L211" s="53"/>
      <c r="M211" s="54"/>
      <c r="N211" s="54"/>
      <c r="O211" s="55"/>
      <c r="P211" s="55"/>
      <c r="Q211" s="56"/>
      <c r="R211" s="56"/>
      <c r="S211" s="64"/>
      <c r="T211" s="64"/>
      <c r="U211" s="57"/>
      <c r="V211" s="57"/>
      <c r="W211" s="58"/>
      <c r="X211" s="58"/>
      <c r="Y211" s="59"/>
      <c r="Z211" s="59"/>
      <c r="AA211" s="47"/>
      <c r="AB211" s="47"/>
      <c r="AC211" s="60"/>
      <c r="AD211" s="60"/>
      <c r="AE211" s="61"/>
      <c r="AF211" s="61"/>
    </row>
    <row r="212" spans="1:32" x14ac:dyDescent="0.3">
      <c r="A212" s="45" t="s">
        <v>1162</v>
      </c>
      <c r="B212" s="45"/>
      <c r="C212" s="45" t="s">
        <v>1163</v>
      </c>
      <c r="D212" s="45"/>
      <c r="E212" s="45"/>
      <c r="F212" t="s">
        <v>1845</v>
      </c>
      <c r="G212" s="47"/>
      <c r="H212" s="50"/>
      <c r="I212" s="50"/>
      <c r="J212" s="50"/>
      <c r="K212" s="53"/>
      <c r="L212" s="53"/>
      <c r="M212" s="54"/>
      <c r="N212" s="54"/>
      <c r="O212" s="55"/>
      <c r="P212" s="55"/>
      <c r="Q212" s="56"/>
      <c r="R212" s="56"/>
      <c r="S212" s="64"/>
      <c r="T212" s="64"/>
      <c r="U212" s="57"/>
      <c r="V212" s="57"/>
      <c r="W212" s="58"/>
      <c r="X212" s="58"/>
      <c r="Y212" s="59"/>
      <c r="Z212" s="59"/>
      <c r="AA212" s="47"/>
      <c r="AB212" s="47"/>
      <c r="AC212" s="60"/>
      <c r="AD212" s="60"/>
      <c r="AE212" s="61"/>
      <c r="AF212" s="61"/>
    </row>
    <row r="213" spans="1:32" ht="72" x14ac:dyDescent="0.3">
      <c r="A213" s="45" t="s">
        <v>1164</v>
      </c>
      <c r="B213" s="46">
        <v>0.13950000000000001</v>
      </c>
      <c r="C213" s="45" t="s">
        <v>1165</v>
      </c>
      <c r="D213" s="45" t="s">
        <v>1575</v>
      </c>
      <c r="E213" s="45" t="s">
        <v>1576</v>
      </c>
      <c r="F213" t="s">
        <v>1846</v>
      </c>
      <c r="G213" s="48">
        <v>5.4100000000000002E-2</v>
      </c>
      <c r="H213" s="50" t="s">
        <v>2054</v>
      </c>
      <c r="I213" s="50" t="s">
        <v>2055</v>
      </c>
      <c r="J213" s="51">
        <v>1.2699999999999999E-2</v>
      </c>
      <c r="K213" s="53" t="s">
        <v>2065</v>
      </c>
      <c r="L213" s="53" t="s">
        <v>2112</v>
      </c>
      <c r="M213" s="54" t="s">
        <v>2214</v>
      </c>
      <c r="N213" s="54" t="s">
        <v>2215</v>
      </c>
      <c r="O213" s="55" t="s">
        <v>2264</v>
      </c>
      <c r="P213" s="55" t="s">
        <v>2265</v>
      </c>
      <c r="Q213" s="56" t="s">
        <v>2279</v>
      </c>
      <c r="R213" s="56" t="s">
        <v>2284</v>
      </c>
      <c r="S213" s="64"/>
      <c r="T213" s="64"/>
      <c r="U213" s="57" t="s">
        <v>2312</v>
      </c>
      <c r="V213" s="57" t="s">
        <v>2302</v>
      </c>
      <c r="W213" s="58" t="s">
        <v>2316</v>
      </c>
      <c r="X213" s="58" t="s">
        <v>2327</v>
      </c>
      <c r="Y213" s="59" t="s">
        <v>2334</v>
      </c>
      <c r="Z213" s="59" t="s">
        <v>2346</v>
      </c>
      <c r="AA213" s="47" t="s">
        <v>2374</v>
      </c>
      <c r="AB213" s="47" t="s">
        <v>2368</v>
      </c>
      <c r="AC213" s="60" t="s">
        <v>2417</v>
      </c>
      <c r="AD213" s="60" t="s">
        <v>2444</v>
      </c>
      <c r="AE213" s="61" t="s">
        <v>2470</v>
      </c>
      <c r="AF213" s="61" t="s">
        <v>2477</v>
      </c>
    </row>
    <row r="214" spans="1:32" x14ac:dyDescent="0.3">
      <c r="A214" s="45" t="s">
        <v>1174</v>
      </c>
      <c r="B214" s="45"/>
      <c r="C214" s="45" t="s">
        <v>1175</v>
      </c>
      <c r="D214" s="45"/>
      <c r="E214" s="45"/>
      <c r="F214" t="s">
        <v>1847</v>
      </c>
      <c r="G214" s="47"/>
      <c r="H214" s="50"/>
      <c r="I214" s="50"/>
      <c r="J214" s="50"/>
      <c r="K214" s="53"/>
      <c r="L214" s="53"/>
      <c r="M214" s="54"/>
      <c r="N214" s="54"/>
      <c r="O214" s="55"/>
      <c r="P214" s="55"/>
      <c r="Q214" s="56"/>
      <c r="R214" s="56"/>
      <c r="S214" s="64"/>
      <c r="T214" s="64"/>
      <c r="U214" s="57"/>
      <c r="V214" s="57"/>
      <c r="W214" s="58"/>
      <c r="X214" s="58"/>
      <c r="Y214" s="59"/>
      <c r="Z214" s="59"/>
      <c r="AA214" s="47"/>
      <c r="AB214" s="47"/>
      <c r="AC214" s="60"/>
      <c r="AD214" s="60"/>
      <c r="AE214" s="61"/>
      <c r="AF214" s="61"/>
    </row>
    <row r="215" spans="1:32" x14ac:dyDescent="0.3">
      <c r="A215" s="45" t="s">
        <v>1176</v>
      </c>
      <c r="B215" s="45"/>
      <c r="C215" s="45" t="s">
        <v>1177</v>
      </c>
      <c r="D215" s="45"/>
      <c r="E215" s="45"/>
      <c r="F215" t="s">
        <v>1848</v>
      </c>
      <c r="G215" s="47"/>
      <c r="H215" s="50"/>
      <c r="I215" s="50"/>
      <c r="J215" s="50"/>
      <c r="K215" s="53"/>
      <c r="L215" s="53"/>
      <c r="M215" s="54"/>
      <c r="N215" s="54"/>
      <c r="O215" s="55"/>
      <c r="P215" s="55"/>
      <c r="Q215" s="56"/>
      <c r="R215" s="56"/>
      <c r="S215" s="64"/>
      <c r="T215" s="64"/>
      <c r="U215" s="57"/>
      <c r="V215" s="57"/>
      <c r="W215" s="58"/>
      <c r="X215" s="58"/>
      <c r="Y215" s="59"/>
      <c r="Z215" s="59"/>
      <c r="AA215" s="47"/>
      <c r="AB215" s="47"/>
      <c r="AC215" s="60"/>
      <c r="AD215" s="60"/>
      <c r="AE215" s="61"/>
      <c r="AF215" s="61"/>
    </row>
    <row r="216" spans="1:32" x14ac:dyDescent="0.3">
      <c r="A216" s="45" t="s">
        <v>1166</v>
      </c>
      <c r="B216" s="45"/>
      <c r="C216" s="45" t="s">
        <v>1167</v>
      </c>
      <c r="D216" s="45"/>
      <c r="E216" s="45"/>
      <c r="F216" t="s">
        <v>1849</v>
      </c>
      <c r="G216" s="47"/>
      <c r="H216" s="50"/>
      <c r="I216" s="50"/>
      <c r="J216" s="50"/>
      <c r="K216" s="53"/>
      <c r="L216" s="53"/>
      <c r="M216" s="54"/>
      <c r="N216" s="54"/>
      <c r="O216" s="55"/>
      <c r="P216" s="55"/>
      <c r="Q216" s="56"/>
      <c r="R216" s="56"/>
      <c r="S216" s="64"/>
      <c r="T216" s="64"/>
      <c r="U216" s="57"/>
      <c r="V216" s="57"/>
      <c r="W216" s="58"/>
      <c r="X216" s="58"/>
      <c r="Y216" s="59"/>
      <c r="Z216" s="59"/>
      <c r="AA216" s="47"/>
      <c r="AB216" s="47"/>
      <c r="AC216" s="60"/>
      <c r="AD216" s="60"/>
      <c r="AE216" s="61"/>
      <c r="AF216" s="61"/>
    </row>
    <row r="217" spans="1:32" x14ac:dyDescent="0.3">
      <c r="A217" s="45" t="s">
        <v>1168</v>
      </c>
      <c r="B217" s="45"/>
      <c r="C217" s="45" t="s">
        <v>1169</v>
      </c>
      <c r="D217" s="45"/>
      <c r="E217" s="45"/>
      <c r="F217" t="s">
        <v>1850</v>
      </c>
      <c r="G217" s="47"/>
      <c r="H217" s="50"/>
      <c r="I217" s="50"/>
      <c r="J217" s="50"/>
      <c r="K217" s="53"/>
      <c r="L217" s="53"/>
      <c r="M217" s="54"/>
      <c r="N217" s="54"/>
      <c r="O217" s="55"/>
      <c r="P217" s="55"/>
      <c r="Q217" s="56"/>
      <c r="R217" s="56"/>
      <c r="S217" s="64"/>
      <c r="T217" s="64"/>
      <c r="U217" s="57"/>
      <c r="V217" s="57"/>
      <c r="W217" s="58"/>
      <c r="X217" s="58"/>
      <c r="Y217" s="59"/>
      <c r="Z217" s="59"/>
      <c r="AA217" s="47"/>
      <c r="AB217" s="47"/>
      <c r="AC217" s="60"/>
      <c r="AD217" s="60"/>
      <c r="AE217" s="61"/>
      <c r="AF217" s="61"/>
    </row>
    <row r="218" spans="1:32" x14ac:dyDescent="0.3">
      <c r="A218" s="45" t="s">
        <v>1170</v>
      </c>
      <c r="B218" s="45"/>
      <c r="C218" s="45" t="s">
        <v>1171</v>
      </c>
      <c r="D218" s="45"/>
      <c r="E218" s="45"/>
      <c r="F218" t="s">
        <v>1851</v>
      </c>
      <c r="G218" s="47"/>
      <c r="H218" s="50"/>
      <c r="I218" s="50"/>
      <c r="J218" s="50"/>
      <c r="K218" s="53"/>
      <c r="L218" s="53"/>
      <c r="M218" s="54"/>
      <c r="N218" s="54"/>
      <c r="O218" s="55"/>
      <c r="P218" s="55"/>
      <c r="Q218" s="56"/>
      <c r="R218" s="56"/>
      <c r="S218" s="64"/>
      <c r="T218" s="64"/>
      <c r="U218" s="57"/>
      <c r="V218" s="57"/>
      <c r="W218" s="58"/>
      <c r="X218" s="58"/>
      <c r="Y218" s="59"/>
      <c r="Z218" s="59"/>
      <c r="AA218" s="47"/>
      <c r="AB218" s="47"/>
      <c r="AC218" s="60"/>
      <c r="AD218" s="60"/>
      <c r="AE218" s="61"/>
      <c r="AF218" s="61"/>
    </row>
    <row r="219" spans="1:32" x14ac:dyDescent="0.3">
      <c r="A219" s="45" t="s">
        <v>1172</v>
      </c>
      <c r="B219" s="45"/>
      <c r="C219" s="45" t="s">
        <v>1173</v>
      </c>
      <c r="D219" s="45"/>
      <c r="E219" s="45"/>
      <c r="F219" t="s">
        <v>1852</v>
      </c>
      <c r="G219" s="47"/>
      <c r="H219" s="50"/>
      <c r="I219" s="50"/>
      <c r="J219" s="50"/>
      <c r="K219" s="53"/>
      <c r="L219" s="53"/>
      <c r="M219" s="54"/>
      <c r="N219" s="54"/>
      <c r="O219" s="55"/>
      <c r="P219" s="55"/>
      <c r="Q219" s="56"/>
      <c r="R219" s="56"/>
      <c r="S219" s="64"/>
      <c r="T219" s="64"/>
      <c r="U219" s="57"/>
      <c r="V219" s="57"/>
      <c r="W219" s="58"/>
      <c r="X219" s="58"/>
      <c r="Y219" s="59"/>
      <c r="Z219" s="59"/>
      <c r="AA219" s="47"/>
      <c r="AB219" s="47"/>
      <c r="AC219" s="60"/>
      <c r="AD219" s="60"/>
      <c r="AE219" s="61"/>
      <c r="AF219" s="61"/>
    </row>
    <row r="220" spans="1:32" x14ac:dyDescent="0.3">
      <c r="A220" s="45" t="s">
        <v>1178</v>
      </c>
      <c r="B220" s="45"/>
      <c r="C220" s="45" t="s">
        <v>1179</v>
      </c>
      <c r="D220" s="45"/>
      <c r="E220" s="45"/>
      <c r="F220" t="s">
        <v>1853</v>
      </c>
      <c r="G220" s="47"/>
      <c r="H220" s="50"/>
      <c r="I220" s="50"/>
      <c r="J220" s="50"/>
      <c r="K220" s="53"/>
      <c r="L220" s="53"/>
      <c r="M220" s="54"/>
      <c r="N220" s="54"/>
      <c r="O220" s="55"/>
      <c r="P220" s="55"/>
      <c r="Q220" s="56"/>
      <c r="R220" s="56"/>
      <c r="S220" s="64"/>
      <c r="T220" s="64"/>
      <c r="U220" s="57"/>
      <c r="V220" s="57"/>
      <c r="W220" s="58"/>
      <c r="X220" s="58"/>
      <c r="Y220" s="59"/>
      <c r="Z220" s="59"/>
      <c r="AA220" s="47"/>
      <c r="AB220" s="47"/>
      <c r="AC220" s="60"/>
      <c r="AD220" s="60"/>
      <c r="AE220" s="61"/>
      <c r="AF220" s="61"/>
    </row>
    <row r="221" spans="1:32" x14ac:dyDescent="0.3">
      <c r="A221" s="45" t="s">
        <v>1180</v>
      </c>
      <c r="B221" s="45"/>
      <c r="C221" s="45" t="s">
        <v>1181</v>
      </c>
      <c r="D221" s="45"/>
      <c r="E221" s="45"/>
      <c r="F221" t="s">
        <v>1854</v>
      </c>
      <c r="G221" s="47"/>
      <c r="H221" s="50"/>
      <c r="I221" s="50"/>
      <c r="J221" s="50"/>
      <c r="K221" s="53"/>
      <c r="L221" s="53"/>
      <c r="M221" s="54"/>
      <c r="N221" s="54"/>
      <c r="O221" s="55"/>
      <c r="P221" s="55"/>
      <c r="Q221" s="56"/>
      <c r="R221" s="56"/>
      <c r="S221" s="64"/>
      <c r="T221" s="64"/>
      <c r="U221" s="57"/>
      <c r="V221" s="57"/>
      <c r="W221" s="58"/>
      <c r="X221" s="58"/>
      <c r="Y221" s="59"/>
      <c r="Z221" s="59"/>
      <c r="AA221" s="47"/>
      <c r="AB221" s="47"/>
      <c r="AC221" s="60"/>
      <c r="AD221" s="60"/>
      <c r="AE221" s="61"/>
      <c r="AF221" s="61"/>
    </row>
    <row r="222" spans="1:32" ht="28.8" x14ac:dyDescent="0.3">
      <c r="A222" s="45" t="s">
        <v>1182</v>
      </c>
      <c r="B222" s="46">
        <v>0.2641</v>
      </c>
      <c r="C222" s="45" t="s">
        <v>1183</v>
      </c>
      <c r="D222" s="45" t="s">
        <v>1577</v>
      </c>
      <c r="E222" s="45" t="s">
        <v>1578</v>
      </c>
      <c r="F222" t="s">
        <v>1855</v>
      </c>
      <c r="G222" s="48">
        <v>1.8599999999999998E-2</v>
      </c>
      <c r="H222" s="50" t="s">
        <v>1983</v>
      </c>
      <c r="I222" s="50" t="s">
        <v>2056</v>
      </c>
      <c r="J222" s="52">
        <v>0</v>
      </c>
      <c r="K222" s="53" t="s">
        <v>2067</v>
      </c>
      <c r="L222" s="53" t="s">
        <v>2113</v>
      </c>
      <c r="M222" s="54" t="s">
        <v>2141</v>
      </c>
      <c r="N222" s="54" t="s">
        <v>2216</v>
      </c>
      <c r="O222" s="55"/>
      <c r="P222" s="55"/>
      <c r="Q222" s="56" t="s">
        <v>2279</v>
      </c>
      <c r="R222" s="56" t="s">
        <v>2283</v>
      </c>
      <c r="S222" s="64"/>
      <c r="T222" s="64"/>
      <c r="U222" s="57"/>
      <c r="V222" s="57"/>
      <c r="W222" s="58"/>
      <c r="X222" s="58"/>
      <c r="Y222" s="59" t="s">
        <v>2332</v>
      </c>
      <c r="Z222" s="59" t="s">
        <v>2338</v>
      </c>
      <c r="AA222" s="47" t="s">
        <v>2384</v>
      </c>
      <c r="AB222" s="47" t="s">
        <v>2398</v>
      </c>
      <c r="AC222" s="60" t="s">
        <v>2429</v>
      </c>
      <c r="AD222" s="60" t="s">
        <v>2454</v>
      </c>
      <c r="AE222" s="61" t="s">
        <v>2476</v>
      </c>
      <c r="AF222" s="61" t="s">
        <v>2502</v>
      </c>
    </row>
    <row r="223" spans="1:32" x14ac:dyDescent="0.3">
      <c r="A223" s="45" t="s">
        <v>1184</v>
      </c>
      <c r="B223" s="45"/>
      <c r="C223" s="45" t="s">
        <v>1185</v>
      </c>
      <c r="D223" s="45"/>
      <c r="E223" s="45"/>
      <c r="F223" t="s">
        <v>1856</v>
      </c>
      <c r="G223" s="47"/>
      <c r="H223" s="50"/>
      <c r="I223" s="50"/>
      <c r="J223" s="50"/>
      <c r="K223" s="53"/>
      <c r="L223" s="53"/>
      <c r="M223" s="54"/>
      <c r="N223" s="54"/>
      <c r="O223" s="55"/>
      <c r="P223" s="55"/>
      <c r="Q223" s="56"/>
      <c r="R223" s="56"/>
      <c r="S223" s="64"/>
      <c r="T223" s="64"/>
      <c r="U223" s="57"/>
      <c r="V223" s="57"/>
      <c r="W223" s="58"/>
      <c r="X223" s="58"/>
      <c r="Y223" s="59"/>
      <c r="Z223" s="59"/>
      <c r="AA223" s="47"/>
      <c r="AB223" s="47"/>
      <c r="AC223" s="60"/>
      <c r="AD223" s="60"/>
      <c r="AE223" s="61"/>
      <c r="AF223" s="61"/>
    </row>
    <row r="224" spans="1:32" x14ac:dyDescent="0.3">
      <c r="A224" s="45" t="s">
        <v>1186</v>
      </c>
      <c r="B224" s="45"/>
      <c r="C224" s="45" t="s">
        <v>1187</v>
      </c>
      <c r="D224" s="45"/>
      <c r="E224" s="45"/>
      <c r="F224" t="s">
        <v>1857</v>
      </c>
      <c r="G224" s="47"/>
      <c r="H224" s="50"/>
      <c r="I224" s="50"/>
      <c r="J224" s="50"/>
      <c r="K224" s="53"/>
      <c r="L224" s="53"/>
      <c r="M224" s="54"/>
      <c r="N224" s="54"/>
      <c r="O224" s="55"/>
      <c r="P224" s="55"/>
      <c r="Q224" s="56"/>
      <c r="R224" s="56"/>
      <c r="S224" s="64"/>
      <c r="T224" s="64"/>
      <c r="U224" s="57"/>
      <c r="V224" s="57"/>
      <c r="W224" s="58"/>
      <c r="X224" s="58"/>
      <c r="Y224" s="59"/>
      <c r="Z224" s="59"/>
      <c r="AA224" s="47"/>
      <c r="AB224" s="47"/>
      <c r="AC224" s="60"/>
      <c r="AD224" s="60"/>
      <c r="AE224" s="61"/>
      <c r="AF224" s="61"/>
    </row>
    <row r="225" spans="1:32" x14ac:dyDescent="0.3">
      <c r="A225" s="45" t="s">
        <v>1188</v>
      </c>
      <c r="B225" s="45"/>
      <c r="C225" s="45" t="s">
        <v>1189</v>
      </c>
      <c r="D225" s="45"/>
      <c r="E225" s="45"/>
      <c r="F225" t="s">
        <v>1858</v>
      </c>
      <c r="G225" s="47"/>
      <c r="H225" s="50"/>
      <c r="I225" s="50"/>
      <c r="J225" s="50"/>
      <c r="K225" s="53"/>
      <c r="L225" s="53"/>
      <c r="M225" s="54"/>
      <c r="N225" s="54"/>
      <c r="O225" s="55"/>
      <c r="P225" s="55"/>
      <c r="Q225" s="56"/>
      <c r="R225" s="56"/>
      <c r="S225" s="64"/>
      <c r="T225" s="64"/>
      <c r="U225" s="57"/>
      <c r="V225" s="57"/>
      <c r="W225" s="58"/>
      <c r="X225" s="58"/>
      <c r="Y225" s="59"/>
      <c r="Z225" s="59"/>
      <c r="AA225" s="47"/>
      <c r="AB225" s="47"/>
      <c r="AC225" s="60"/>
      <c r="AD225" s="60"/>
      <c r="AE225" s="61"/>
      <c r="AF225" s="61"/>
    </row>
    <row r="226" spans="1:32" x14ac:dyDescent="0.3">
      <c r="A226" s="45" t="s">
        <v>1190</v>
      </c>
      <c r="B226" s="45"/>
      <c r="C226" s="45" t="s">
        <v>1191</v>
      </c>
      <c r="D226" s="45"/>
      <c r="E226" s="45"/>
      <c r="F226" t="s">
        <v>1859</v>
      </c>
      <c r="G226" s="47"/>
      <c r="H226" s="50"/>
      <c r="I226" s="50"/>
      <c r="J226" s="50"/>
      <c r="K226" s="53"/>
      <c r="L226" s="53"/>
      <c r="M226" s="54"/>
      <c r="N226" s="54"/>
      <c r="O226" s="55"/>
      <c r="P226" s="55"/>
      <c r="Q226" s="56"/>
      <c r="R226" s="56"/>
      <c r="S226" s="64"/>
      <c r="T226" s="64"/>
      <c r="U226" s="57"/>
      <c r="V226" s="57"/>
      <c r="W226" s="58"/>
      <c r="X226" s="58"/>
      <c r="Y226" s="59"/>
      <c r="Z226" s="59"/>
      <c r="AA226" s="47"/>
      <c r="AB226" s="47"/>
      <c r="AC226" s="60"/>
      <c r="AD226" s="60"/>
      <c r="AE226" s="61"/>
      <c r="AF226" s="61"/>
    </row>
    <row r="227" spans="1:32" x14ac:dyDescent="0.3">
      <c r="A227" s="45" t="s">
        <v>1192</v>
      </c>
      <c r="B227" s="45"/>
      <c r="C227" s="45" t="s">
        <v>1193</v>
      </c>
      <c r="D227" s="45"/>
      <c r="E227" s="45"/>
      <c r="F227" t="s">
        <v>1860</v>
      </c>
      <c r="G227" s="47"/>
      <c r="H227" s="50"/>
      <c r="I227" s="50"/>
      <c r="J227" s="50"/>
      <c r="K227" s="53"/>
      <c r="L227" s="53"/>
      <c r="M227" s="54"/>
      <c r="N227" s="54"/>
      <c r="O227" s="55"/>
      <c r="P227" s="55"/>
      <c r="Q227" s="56"/>
      <c r="R227" s="56"/>
      <c r="S227" s="64"/>
      <c r="T227" s="64"/>
      <c r="U227" s="57"/>
      <c r="V227" s="57"/>
      <c r="W227" s="58"/>
      <c r="X227" s="58"/>
      <c r="Y227" s="59"/>
      <c r="Z227" s="59"/>
      <c r="AA227" s="47"/>
      <c r="AB227" s="47"/>
      <c r="AC227" s="60"/>
      <c r="AD227" s="60"/>
      <c r="AE227" s="61"/>
      <c r="AF227" s="61"/>
    </row>
    <row r="228" spans="1:32" ht="28.8" x14ac:dyDescent="0.3">
      <c r="A228" s="45" t="s">
        <v>1194</v>
      </c>
      <c r="B228" s="45"/>
      <c r="C228" s="45" t="s">
        <v>1195</v>
      </c>
      <c r="D228" s="45"/>
      <c r="E228" s="45" t="s">
        <v>1579</v>
      </c>
      <c r="F228" t="s">
        <v>1861</v>
      </c>
      <c r="G228" s="48">
        <v>3.8399999999999997E-2</v>
      </c>
      <c r="H228" s="50" t="s">
        <v>1983</v>
      </c>
      <c r="I228" s="50" t="s">
        <v>2057</v>
      </c>
      <c r="J228" s="50"/>
      <c r="K228" s="53" t="s">
        <v>2067</v>
      </c>
      <c r="L228" s="53" t="s">
        <v>2114</v>
      </c>
      <c r="M228" s="54" t="s">
        <v>2141</v>
      </c>
      <c r="N228" s="54" t="s">
        <v>2217</v>
      </c>
      <c r="O228" s="55"/>
      <c r="P228" s="55"/>
      <c r="Q228" s="56"/>
      <c r="R228" s="56"/>
      <c r="S228" s="64"/>
      <c r="T228" s="64"/>
      <c r="U228" s="57"/>
      <c r="V228" s="57"/>
      <c r="W228" s="58"/>
      <c r="X228" s="58"/>
      <c r="Y228" s="59" t="s">
        <v>2332</v>
      </c>
      <c r="Z228" s="59" t="s">
        <v>2338</v>
      </c>
      <c r="AA228" s="47" t="s">
        <v>2358</v>
      </c>
      <c r="AB228" s="47" t="s">
        <v>2401</v>
      </c>
      <c r="AC228" s="60"/>
      <c r="AD228" s="60"/>
      <c r="AE228" s="61"/>
      <c r="AF228" s="61"/>
    </row>
    <row r="229" spans="1:32" ht="28.8" x14ac:dyDescent="0.3">
      <c r="A229" s="45" t="s">
        <v>1196</v>
      </c>
      <c r="B229" s="45"/>
      <c r="C229" s="45" t="s">
        <v>1197</v>
      </c>
      <c r="D229" s="45"/>
      <c r="E229" s="45"/>
      <c r="F229" t="s">
        <v>1862</v>
      </c>
      <c r="G229" s="47"/>
      <c r="H229" s="50"/>
      <c r="I229" s="50"/>
      <c r="J229" s="50"/>
      <c r="K229" s="53"/>
      <c r="L229" s="53"/>
      <c r="M229" s="54"/>
      <c r="N229" s="54"/>
      <c r="O229" s="55"/>
      <c r="P229" s="55"/>
      <c r="Q229" s="56"/>
      <c r="R229" s="56"/>
      <c r="S229" s="64"/>
      <c r="T229" s="64"/>
      <c r="U229" s="57"/>
      <c r="V229" s="57"/>
      <c r="W229" s="58"/>
      <c r="X229" s="58"/>
      <c r="Y229" s="59"/>
      <c r="Z229" s="59"/>
      <c r="AA229" s="47"/>
      <c r="AB229" s="47"/>
      <c r="AC229" s="60"/>
      <c r="AD229" s="60"/>
      <c r="AE229" s="61"/>
      <c r="AF229" s="61"/>
    </row>
    <row r="230" spans="1:32" ht="28.8" x14ac:dyDescent="0.3">
      <c r="A230" s="45" t="s">
        <v>1198</v>
      </c>
      <c r="B230" s="45"/>
      <c r="C230" s="45" t="s">
        <v>1199</v>
      </c>
      <c r="D230" s="45"/>
      <c r="E230" s="45" t="s">
        <v>1580</v>
      </c>
      <c r="F230" t="s">
        <v>1863</v>
      </c>
      <c r="G230" s="48">
        <v>0.1406</v>
      </c>
      <c r="H230" s="50" t="s">
        <v>1983</v>
      </c>
      <c r="I230" s="50" t="s">
        <v>2034</v>
      </c>
      <c r="J230" s="50"/>
      <c r="K230" s="53" t="s">
        <v>2067</v>
      </c>
      <c r="L230" s="53" t="s">
        <v>2066</v>
      </c>
      <c r="M230" s="54" t="s">
        <v>2141</v>
      </c>
      <c r="N230" s="54" t="s">
        <v>2218</v>
      </c>
      <c r="O230" s="55"/>
      <c r="P230" s="55"/>
      <c r="Q230" s="56" t="s">
        <v>2279</v>
      </c>
      <c r="R230" s="56" t="s">
        <v>2286</v>
      </c>
      <c r="S230" s="64"/>
      <c r="T230" s="64"/>
      <c r="U230" s="57"/>
      <c r="V230" s="57"/>
      <c r="W230" s="58"/>
      <c r="X230" s="58"/>
      <c r="Y230" s="59"/>
      <c r="Z230" s="59"/>
      <c r="AA230" s="47" t="s">
        <v>2358</v>
      </c>
      <c r="AB230" s="47" t="s">
        <v>2383</v>
      </c>
      <c r="AC230" s="60"/>
      <c r="AD230" s="60"/>
      <c r="AE230" s="61"/>
      <c r="AF230" s="61"/>
    </row>
    <row r="231" spans="1:32" x14ac:dyDescent="0.3">
      <c r="A231" s="45" t="s">
        <v>1200</v>
      </c>
      <c r="B231" s="45"/>
      <c r="C231" s="45" t="s">
        <v>1201</v>
      </c>
      <c r="D231" s="45"/>
      <c r="E231" s="45"/>
      <c r="F231" t="s">
        <v>1864</v>
      </c>
      <c r="G231" s="47"/>
      <c r="H231" s="50"/>
      <c r="I231" s="50"/>
      <c r="J231" s="50"/>
      <c r="K231" s="53"/>
      <c r="L231" s="53"/>
      <c r="M231" s="54"/>
      <c r="N231" s="54"/>
      <c r="O231" s="55"/>
      <c r="P231" s="55"/>
      <c r="Q231" s="56"/>
      <c r="R231" s="56"/>
      <c r="S231" s="64"/>
      <c r="T231" s="64"/>
      <c r="U231" s="57"/>
      <c r="V231" s="57"/>
      <c r="W231" s="58"/>
      <c r="X231" s="58"/>
      <c r="Y231" s="59"/>
      <c r="Z231" s="59"/>
      <c r="AA231" s="47"/>
      <c r="AB231" s="47"/>
      <c r="AC231" s="60"/>
      <c r="AD231" s="60"/>
      <c r="AE231" s="61"/>
      <c r="AF231" s="61"/>
    </row>
    <row r="232" spans="1:32" ht="72" x14ac:dyDescent="0.3">
      <c r="A232" s="45" t="s">
        <v>704</v>
      </c>
      <c r="B232" s="46">
        <v>0.1024</v>
      </c>
      <c r="C232" s="45" t="s">
        <v>1202</v>
      </c>
      <c r="D232" s="45" t="s">
        <v>1581</v>
      </c>
      <c r="E232" s="45" t="s">
        <v>1582</v>
      </c>
      <c r="F232" t="s">
        <v>1865</v>
      </c>
      <c r="G232" s="48">
        <v>2.3699999999999999E-2</v>
      </c>
      <c r="H232" s="50" t="s">
        <v>1983</v>
      </c>
      <c r="I232" s="50" t="s">
        <v>2058</v>
      </c>
      <c r="J232" s="52">
        <v>0</v>
      </c>
      <c r="K232" s="53" t="s">
        <v>2067</v>
      </c>
      <c r="L232" s="53" t="s">
        <v>2074</v>
      </c>
      <c r="M232" s="54" t="s">
        <v>2141</v>
      </c>
      <c r="N232" s="54" t="s">
        <v>2219</v>
      </c>
      <c r="O232" s="55" t="s">
        <v>2266</v>
      </c>
      <c r="P232" s="55" t="s">
        <v>2273</v>
      </c>
      <c r="Q232" s="56" t="s">
        <v>2279</v>
      </c>
      <c r="R232" s="56" t="s">
        <v>2283</v>
      </c>
      <c r="S232" s="64"/>
      <c r="T232" s="64"/>
      <c r="U232" s="57" t="s">
        <v>2309</v>
      </c>
      <c r="V232" s="57" t="s">
        <v>2302</v>
      </c>
      <c r="W232" s="58" t="s">
        <v>2316</v>
      </c>
      <c r="X232" s="58" t="s">
        <v>2325</v>
      </c>
      <c r="Y232" s="59" t="s">
        <v>2332</v>
      </c>
      <c r="Z232" s="59" t="s">
        <v>2342</v>
      </c>
      <c r="AA232" s="47" t="s">
        <v>2371</v>
      </c>
      <c r="AB232" s="47" t="s">
        <v>2382</v>
      </c>
      <c r="AC232" s="60" t="s">
        <v>2419</v>
      </c>
      <c r="AD232" s="60" t="s">
        <v>2426</v>
      </c>
      <c r="AE232" s="61" t="s">
        <v>2480</v>
      </c>
      <c r="AF232" s="61" t="s">
        <v>2472</v>
      </c>
    </row>
    <row r="233" spans="1:32" x14ac:dyDescent="0.3">
      <c r="A233" s="45" t="s">
        <v>1203</v>
      </c>
      <c r="B233" s="45"/>
      <c r="C233" s="45" t="s">
        <v>1204</v>
      </c>
      <c r="D233" s="45"/>
      <c r="E233" s="45"/>
      <c r="F233" t="s">
        <v>1866</v>
      </c>
      <c r="G233" s="47"/>
      <c r="H233" s="50"/>
      <c r="I233" s="50"/>
      <c r="J233" s="50"/>
      <c r="K233" s="53"/>
      <c r="L233" s="53"/>
      <c r="M233" s="54"/>
      <c r="N233" s="54"/>
      <c r="O233" s="55"/>
      <c r="P233" s="55"/>
      <c r="Q233" s="56"/>
      <c r="R233" s="56"/>
      <c r="S233" s="64"/>
      <c r="T233" s="64"/>
      <c r="U233" s="57"/>
      <c r="V233" s="57"/>
      <c r="W233" s="58"/>
      <c r="X233" s="58"/>
      <c r="Y233" s="59"/>
      <c r="Z233" s="59"/>
      <c r="AA233" s="47"/>
      <c r="AB233" s="47"/>
      <c r="AC233" s="60"/>
      <c r="AD233" s="60"/>
      <c r="AE233" s="61"/>
      <c r="AF233" s="61"/>
    </row>
    <row r="234" spans="1:32" x14ac:dyDescent="0.3">
      <c r="A234" s="45" t="s">
        <v>1205</v>
      </c>
      <c r="B234" s="45"/>
      <c r="C234" s="45" t="s">
        <v>1206</v>
      </c>
      <c r="D234" s="45"/>
      <c r="E234" s="45"/>
      <c r="F234" t="s">
        <v>1867</v>
      </c>
      <c r="G234" s="47"/>
      <c r="H234" s="50"/>
      <c r="I234" s="50"/>
      <c r="J234" s="50"/>
      <c r="K234" s="53"/>
      <c r="L234" s="53"/>
      <c r="M234" s="54"/>
      <c r="N234" s="54"/>
      <c r="O234" s="55"/>
      <c r="P234" s="55"/>
      <c r="Q234" s="56"/>
      <c r="R234" s="56"/>
      <c r="S234" s="64"/>
      <c r="T234" s="64"/>
      <c r="U234" s="57"/>
      <c r="V234" s="57"/>
      <c r="W234" s="58"/>
      <c r="X234" s="58"/>
      <c r="Y234" s="59"/>
      <c r="Z234" s="59"/>
      <c r="AA234" s="47"/>
      <c r="AB234" s="47"/>
      <c r="AC234" s="60"/>
      <c r="AD234" s="60"/>
      <c r="AE234" s="61"/>
      <c r="AF234" s="61"/>
    </row>
    <row r="235" spans="1:32" x14ac:dyDescent="0.3">
      <c r="A235" s="45" t="s">
        <v>263</v>
      </c>
      <c r="B235" s="45"/>
      <c r="C235" s="45" t="s">
        <v>1207</v>
      </c>
      <c r="D235" s="45"/>
      <c r="E235" s="45"/>
      <c r="F235" t="s">
        <v>1868</v>
      </c>
      <c r="G235" s="47"/>
      <c r="H235" s="50"/>
      <c r="I235" s="50"/>
      <c r="J235" s="50"/>
      <c r="K235" s="53"/>
      <c r="L235" s="53"/>
      <c r="M235" s="54"/>
      <c r="N235" s="54"/>
      <c r="O235" s="55"/>
      <c r="P235" s="55"/>
      <c r="Q235" s="56"/>
      <c r="R235" s="56"/>
      <c r="S235" s="64"/>
      <c r="T235" s="64"/>
      <c r="U235" s="57"/>
      <c r="V235" s="57"/>
      <c r="W235" s="58"/>
      <c r="X235" s="58"/>
      <c r="Y235" s="59"/>
      <c r="Z235" s="59"/>
      <c r="AA235" s="47"/>
      <c r="AB235" s="47"/>
      <c r="AC235" s="60"/>
      <c r="AD235" s="60"/>
      <c r="AE235" s="61"/>
      <c r="AF235" s="61"/>
    </row>
    <row r="236" spans="1:32" ht="72" x14ac:dyDescent="0.3">
      <c r="A236" s="45" t="s">
        <v>70</v>
      </c>
      <c r="B236" s="45"/>
      <c r="C236" s="45" t="s">
        <v>1208</v>
      </c>
      <c r="D236" s="45"/>
      <c r="E236" s="45" t="s">
        <v>1583</v>
      </c>
      <c r="F236" t="s">
        <v>1869</v>
      </c>
      <c r="G236" s="48">
        <v>2.6599999999999999E-2</v>
      </c>
      <c r="H236" s="50" t="s">
        <v>1983</v>
      </c>
      <c r="I236" s="50" t="s">
        <v>2059</v>
      </c>
      <c r="J236" s="50"/>
      <c r="K236" s="53" t="s">
        <v>2067</v>
      </c>
      <c r="L236" s="53" t="s">
        <v>2115</v>
      </c>
      <c r="M236" s="54" t="s">
        <v>2141</v>
      </c>
      <c r="N236" s="54" t="s">
        <v>2220</v>
      </c>
      <c r="O236" s="55" t="s">
        <v>2266</v>
      </c>
      <c r="P236" s="55" t="s">
        <v>2273</v>
      </c>
      <c r="Q236" s="56" t="s">
        <v>2279</v>
      </c>
      <c r="R236" s="56" t="s">
        <v>2292</v>
      </c>
      <c r="S236" s="64"/>
      <c r="T236" s="64"/>
      <c r="U236" s="57" t="s">
        <v>2307</v>
      </c>
      <c r="V236" s="57" t="s">
        <v>2302</v>
      </c>
      <c r="W236" s="58" t="s">
        <v>2316</v>
      </c>
      <c r="X236" s="58" t="s">
        <v>2322</v>
      </c>
      <c r="Y236" s="59" t="s">
        <v>2332</v>
      </c>
      <c r="Z236" s="59" t="s">
        <v>2343</v>
      </c>
      <c r="AA236" s="47" t="s">
        <v>2358</v>
      </c>
      <c r="AB236" s="47" t="s">
        <v>2391</v>
      </c>
      <c r="AC236" s="60" t="s">
        <v>2419</v>
      </c>
      <c r="AD236" s="60" t="s">
        <v>2455</v>
      </c>
      <c r="AE236" s="61" t="s">
        <v>2468</v>
      </c>
      <c r="AF236" s="61" t="s">
        <v>2496</v>
      </c>
    </row>
    <row r="237" spans="1:32" ht="28.8" x14ac:dyDescent="0.3">
      <c r="A237" s="45" t="s">
        <v>1209</v>
      </c>
      <c r="B237" s="45"/>
      <c r="C237" s="45" t="s">
        <v>1210</v>
      </c>
      <c r="D237" s="45"/>
      <c r="E237" s="45"/>
      <c r="F237" t="s">
        <v>1870</v>
      </c>
      <c r="G237" s="47"/>
      <c r="H237" s="50"/>
      <c r="I237" s="50"/>
      <c r="J237" s="50"/>
      <c r="K237" s="53"/>
      <c r="L237" s="53"/>
      <c r="M237" s="54"/>
      <c r="N237" s="54"/>
      <c r="O237" s="55"/>
      <c r="P237" s="55"/>
      <c r="Q237" s="56"/>
      <c r="R237" s="56"/>
      <c r="S237" s="64"/>
      <c r="T237" s="64"/>
      <c r="U237" s="57"/>
      <c r="V237" s="57"/>
      <c r="W237" s="58"/>
      <c r="X237" s="58"/>
      <c r="Y237" s="59"/>
      <c r="Z237" s="59"/>
      <c r="AA237" s="47"/>
      <c r="AB237" s="47"/>
      <c r="AC237" s="60"/>
      <c r="AD237" s="60"/>
      <c r="AE237" s="61"/>
      <c r="AF237" s="61"/>
    </row>
    <row r="238" spans="1:32" ht="72" x14ac:dyDescent="0.3">
      <c r="A238" s="45" t="s">
        <v>1211</v>
      </c>
      <c r="B238" s="45"/>
      <c r="C238" s="45" t="s">
        <v>1212</v>
      </c>
      <c r="D238" s="45"/>
      <c r="E238" s="45" t="s">
        <v>1584</v>
      </c>
      <c r="F238" t="s">
        <v>1871</v>
      </c>
      <c r="G238" s="48">
        <v>1.6999999999999999E-3</v>
      </c>
      <c r="H238" s="50"/>
      <c r="I238" s="50"/>
      <c r="J238" s="50"/>
      <c r="K238" s="53"/>
      <c r="L238" s="53"/>
      <c r="M238" s="54"/>
      <c r="N238" s="54"/>
      <c r="O238" s="55"/>
      <c r="P238" s="55"/>
      <c r="Q238" s="56" t="s">
        <v>2279</v>
      </c>
      <c r="R238" s="56" t="s">
        <v>2293</v>
      </c>
      <c r="S238" s="64"/>
      <c r="T238" s="64"/>
      <c r="U238" s="57" t="s">
        <v>2309</v>
      </c>
      <c r="V238" s="57" t="s">
        <v>2302</v>
      </c>
      <c r="W238" s="58" t="s">
        <v>2316</v>
      </c>
      <c r="X238" s="58" t="s">
        <v>2325</v>
      </c>
      <c r="Y238" s="59" t="s">
        <v>2332</v>
      </c>
      <c r="Z238" s="59" t="s">
        <v>2338</v>
      </c>
      <c r="AA238" s="47"/>
      <c r="AB238" s="47"/>
      <c r="AC238" s="60" t="s">
        <v>2419</v>
      </c>
      <c r="AD238" s="60" t="s">
        <v>2431</v>
      </c>
      <c r="AE238" s="61"/>
      <c r="AF238" s="61"/>
    </row>
    <row r="239" spans="1:32" x14ac:dyDescent="0.3">
      <c r="A239" s="45" t="s">
        <v>1213</v>
      </c>
      <c r="B239" s="45"/>
      <c r="C239" s="45" t="s">
        <v>1214</v>
      </c>
      <c r="D239" s="45"/>
      <c r="E239" s="45"/>
      <c r="F239" t="s">
        <v>1872</v>
      </c>
      <c r="G239" s="47"/>
      <c r="H239" s="50"/>
      <c r="I239" s="50"/>
      <c r="J239" s="50"/>
      <c r="K239" s="53"/>
      <c r="L239" s="53"/>
      <c r="M239" s="54"/>
      <c r="N239" s="54"/>
      <c r="O239" s="55"/>
      <c r="P239" s="55"/>
      <c r="Q239" s="56"/>
      <c r="R239" s="56"/>
      <c r="S239" s="64"/>
      <c r="T239" s="64"/>
      <c r="U239" s="57"/>
      <c r="V239" s="57"/>
      <c r="W239" s="58"/>
      <c r="X239" s="58"/>
      <c r="Y239" s="59"/>
      <c r="Z239" s="59"/>
      <c r="AA239" s="47"/>
      <c r="AB239" s="47"/>
      <c r="AC239" s="60"/>
      <c r="AD239" s="60"/>
      <c r="AE239" s="61"/>
      <c r="AF239" s="61"/>
    </row>
    <row r="240" spans="1:32" x14ac:dyDescent="0.3">
      <c r="A240" s="45" t="s">
        <v>1215</v>
      </c>
      <c r="B240" s="45"/>
      <c r="C240" s="45" t="s">
        <v>1216</v>
      </c>
      <c r="D240" s="45"/>
      <c r="E240" s="45"/>
      <c r="F240" t="s">
        <v>1873</v>
      </c>
      <c r="G240" s="47"/>
      <c r="H240" s="50"/>
      <c r="I240" s="50"/>
      <c r="J240" s="50"/>
      <c r="K240" s="53"/>
      <c r="L240" s="53"/>
      <c r="M240" s="54"/>
      <c r="N240" s="54"/>
      <c r="O240" s="55"/>
      <c r="P240" s="55"/>
      <c r="Q240" s="56"/>
      <c r="R240" s="56"/>
      <c r="S240" s="64"/>
      <c r="T240" s="64"/>
      <c r="U240" s="57"/>
      <c r="V240" s="57"/>
      <c r="W240" s="58"/>
      <c r="X240" s="58"/>
      <c r="Y240" s="59"/>
      <c r="Z240" s="59"/>
      <c r="AA240" s="47"/>
      <c r="AB240" s="47"/>
      <c r="AC240" s="60"/>
      <c r="AD240" s="60"/>
      <c r="AE240" s="61"/>
      <c r="AF240" s="61"/>
    </row>
    <row r="241" spans="1:32" ht="72" x14ac:dyDescent="0.3">
      <c r="A241" s="45" t="s">
        <v>73</v>
      </c>
      <c r="B241" s="45"/>
      <c r="C241" s="45" t="s">
        <v>1217</v>
      </c>
      <c r="D241" s="45"/>
      <c r="E241" s="45" t="s">
        <v>1585</v>
      </c>
      <c r="F241" t="s">
        <v>1874</v>
      </c>
      <c r="G241" s="48">
        <v>2.69E-2</v>
      </c>
      <c r="H241" s="50" t="s">
        <v>1983</v>
      </c>
      <c r="I241" s="50" t="s">
        <v>2060</v>
      </c>
      <c r="J241" s="50"/>
      <c r="K241" s="53" t="s">
        <v>2067</v>
      </c>
      <c r="L241" s="53" t="s">
        <v>2116</v>
      </c>
      <c r="M241" s="54" t="s">
        <v>2141</v>
      </c>
      <c r="N241" s="54" t="s">
        <v>2221</v>
      </c>
      <c r="O241" s="55" t="s">
        <v>2266</v>
      </c>
      <c r="P241" s="55" t="s">
        <v>2270</v>
      </c>
      <c r="Q241" s="56" t="s">
        <v>2279</v>
      </c>
      <c r="R241" s="56" t="s">
        <v>2295</v>
      </c>
      <c r="S241" s="64"/>
      <c r="T241" s="64"/>
      <c r="U241" s="57" t="s">
        <v>2308</v>
      </c>
      <c r="V241" s="57" t="s">
        <v>2302</v>
      </c>
      <c r="W241" s="58" t="s">
        <v>2316</v>
      </c>
      <c r="X241" s="58" t="s">
        <v>2323</v>
      </c>
      <c r="Y241" s="59" t="s">
        <v>2332</v>
      </c>
      <c r="Z241" s="59" t="s">
        <v>2345</v>
      </c>
      <c r="AA241" s="47" t="s">
        <v>2358</v>
      </c>
      <c r="AB241" s="47" t="s">
        <v>2402</v>
      </c>
      <c r="AC241" s="60"/>
      <c r="AD241" s="60"/>
      <c r="AE241" s="61"/>
      <c r="AF241" s="61"/>
    </row>
    <row r="242" spans="1:32" ht="72" x14ac:dyDescent="0.3">
      <c r="A242" s="45" t="s">
        <v>1218</v>
      </c>
      <c r="B242" s="45"/>
      <c r="C242" s="45" t="s">
        <v>1219</v>
      </c>
      <c r="D242" s="45"/>
      <c r="E242" s="45" t="s">
        <v>1586</v>
      </c>
      <c r="F242" t="s">
        <v>1875</v>
      </c>
      <c r="G242" s="48">
        <v>4.8099999999999997E-2</v>
      </c>
      <c r="H242" s="50" t="s">
        <v>1983</v>
      </c>
      <c r="I242" s="50" t="s">
        <v>2061</v>
      </c>
      <c r="J242" s="50"/>
      <c r="K242" s="53" t="s">
        <v>2067</v>
      </c>
      <c r="L242" s="53" t="s">
        <v>2092</v>
      </c>
      <c r="M242" s="54" t="s">
        <v>2141</v>
      </c>
      <c r="N242" s="54" t="s">
        <v>2222</v>
      </c>
      <c r="O242" s="55"/>
      <c r="P242" s="55"/>
      <c r="Q242" s="56" t="s">
        <v>2279</v>
      </c>
      <c r="R242" s="56" t="s">
        <v>2286</v>
      </c>
      <c r="S242" s="64"/>
      <c r="T242" s="64"/>
      <c r="U242" s="57" t="s">
        <v>2309</v>
      </c>
      <c r="V242" s="57" t="s">
        <v>2302</v>
      </c>
      <c r="W242" s="58" t="s">
        <v>2316</v>
      </c>
      <c r="X242" s="58" t="s">
        <v>2325</v>
      </c>
      <c r="Y242" s="59" t="s">
        <v>2332</v>
      </c>
      <c r="Z242" s="59" t="s">
        <v>2338</v>
      </c>
      <c r="AA242" s="47" t="s">
        <v>2358</v>
      </c>
      <c r="AB242" s="47" t="s">
        <v>2403</v>
      </c>
      <c r="AC242" s="60"/>
      <c r="AD242" s="60"/>
      <c r="AE242" s="61" t="s">
        <v>2468</v>
      </c>
      <c r="AF242" s="61" t="s">
        <v>2477</v>
      </c>
    </row>
    <row r="243" spans="1:32" x14ac:dyDescent="0.3">
      <c r="A243" s="45" t="s">
        <v>1222</v>
      </c>
      <c r="B243" s="45"/>
      <c r="C243" s="45" t="s">
        <v>1223</v>
      </c>
      <c r="D243" s="45"/>
      <c r="E243" s="45"/>
      <c r="F243" t="s">
        <v>1876</v>
      </c>
      <c r="G243" s="47"/>
      <c r="H243" s="50"/>
      <c r="I243" s="50"/>
      <c r="J243" s="50"/>
      <c r="K243" s="53"/>
      <c r="L243" s="53"/>
      <c r="M243" s="54"/>
      <c r="N243" s="54"/>
      <c r="O243" s="55"/>
      <c r="P243" s="55"/>
      <c r="Q243" s="56"/>
      <c r="R243" s="56"/>
      <c r="S243" s="64"/>
      <c r="T243" s="64"/>
      <c r="U243" s="57"/>
      <c r="V243" s="57"/>
      <c r="W243" s="58"/>
      <c r="X243" s="58"/>
      <c r="Y243" s="59"/>
      <c r="Z243" s="59"/>
      <c r="AA243" s="47"/>
      <c r="AB243" s="47"/>
      <c r="AC243" s="60"/>
      <c r="AD243" s="60"/>
      <c r="AE243" s="61"/>
      <c r="AF243" s="61"/>
    </row>
    <row r="244" spans="1:32" ht="28.8" x14ac:dyDescent="0.3">
      <c r="A244" s="45" t="s">
        <v>1220</v>
      </c>
      <c r="B244" s="46">
        <v>0.123</v>
      </c>
      <c r="C244" s="45" t="s">
        <v>1221</v>
      </c>
      <c r="D244" s="45" t="s">
        <v>1587</v>
      </c>
      <c r="E244" s="45" t="s">
        <v>1588</v>
      </c>
      <c r="F244" t="s">
        <v>1877</v>
      </c>
      <c r="G244" s="48">
        <v>1.9E-3</v>
      </c>
      <c r="H244" s="50"/>
      <c r="I244" s="50"/>
      <c r="J244" s="51">
        <v>0</v>
      </c>
      <c r="K244" s="53"/>
      <c r="L244" s="53"/>
      <c r="M244" s="54"/>
      <c r="N244" s="54"/>
      <c r="O244" s="55"/>
      <c r="P244" s="55"/>
      <c r="Q244" s="56" t="s">
        <v>2279</v>
      </c>
      <c r="R244" s="56" t="s">
        <v>2283</v>
      </c>
      <c r="S244" s="64"/>
      <c r="T244" s="64"/>
      <c r="U244" s="57"/>
      <c r="V244" s="57"/>
      <c r="W244" s="58"/>
      <c r="X244" s="58"/>
      <c r="Y244" s="59" t="s">
        <v>2332</v>
      </c>
      <c r="Z244" s="59" t="s">
        <v>2342</v>
      </c>
      <c r="AA244" s="47" t="s">
        <v>2358</v>
      </c>
      <c r="AB244" s="47" t="s">
        <v>2372</v>
      </c>
      <c r="AC244" s="60" t="s">
        <v>2419</v>
      </c>
      <c r="AD244" s="60" t="s">
        <v>2430</v>
      </c>
      <c r="AE244" s="61" t="s">
        <v>2468</v>
      </c>
      <c r="AF244" s="61" t="s">
        <v>2477</v>
      </c>
    </row>
    <row r="245" spans="1:32" x14ac:dyDescent="0.3">
      <c r="A245" s="45" t="s">
        <v>1224</v>
      </c>
      <c r="B245" s="45"/>
      <c r="C245" s="45" t="s">
        <v>1225</v>
      </c>
      <c r="D245" s="45"/>
      <c r="E245" s="45"/>
      <c r="F245" t="s">
        <v>1878</v>
      </c>
      <c r="G245" s="47"/>
      <c r="H245" s="50"/>
      <c r="I245" s="50"/>
      <c r="J245" s="50"/>
      <c r="K245" s="53"/>
      <c r="L245" s="53"/>
      <c r="M245" s="54"/>
      <c r="N245" s="54"/>
      <c r="O245" s="55"/>
      <c r="P245" s="55"/>
      <c r="Q245" s="56"/>
      <c r="R245" s="56"/>
      <c r="S245" s="64"/>
      <c r="T245" s="64"/>
      <c r="U245" s="57"/>
      <c r="V245" s="57"/>
      <c r="W245" s="58"/>
      <c r="X245" s="58"/>
      <c r="Y245" s="59"/>
      <c r="Z245" s="59"/>
      <c r="AA245" s="47"/>
      <c r="AB245" s="47"/>
      <c r="AC245" s="60"/>
      <c r="AD245" s="60"/>
      <c r="AE245" s="61"/>
      <c r="AF245" s="61"/>
    </row>
    <row r="246" spans="1:32" x14ac:dyDescent="0.3">
      <c r="A246" s="45" t="s">
        <v>1226</v>
      </c>
      <c r="B246" s="45"/>
      <c r="C246" s="45" t="s">
        <v>1227</v>
      </c>
      <c r="D246" s="45"/>
      <c r="E246" s="45"/>
      <c r="F246" t="s">
        <v>1879</v>
      </c>
      <c r="G246" s="47"/>
      <c r="H246" s="50"/>
      <c r="I246" s="50"/>
      <c r="J246" s="50"/>
      <c r="K246" s="53"/>
      <c r="L246" s="53"/>
      <c r="M246" s="54"/>
      <c r="N246" s="54"/>
      <c r="O246" s="55"/>
      <c r="P246" s="55"/>
      <c r="Q246" s="56"/>
      <c r="R246" s="56"/>
      <c r="S246" s="64"/>
      <c r="T246" s="64"/>
      <c r="U246" s="57"/>
      <c r="V246" s="57"/>
      <c r="W246" s="58"/>
      <c r="X246" s="58"/>
      <c r="Y246" s="59"/>
      <c r="Z246" s="59"/>
      <c r="AA246" s="47"/>
      <c r="AB246" s="47"/>
      <c r="AC246" s="60"/>
      <c r="AD246" s="60"/>
      <c r="AE246" s="61"/>
      <c r="AF246" s="61"/>
    </row>
    <row r="247" spans="1:32" x14ac:dyDescent="0.3">
      <c r="A247" s="45" t="s">
        <v>1228</v>
      </c>
      <c r="B247" s="45"/>
      <c r="C247" s="45" t="s">
        <v>1229</v>
      </c>
      <c r="D247" s="45"/>
      <c r="E247" s="45"/>
      <c r="F247" t="s">
        <v>1880</v>
      </c>
      <c r="G247" s="47"/>
      <c r="H247" s="50"/>
      <c r="I247" s="50"/>
      <c r="J247" s="50"/>
      <c r="K247" s="53"/>
      <c r="L247" s="53"/>
      <c r="M247" s="54"/>
      <c r="N247" s="54"/>
      <c r="O247" s="55"/>
      <c r="P247" s="55"/>
      <c r="Q247" s="56"/>
      <c r="R247" s="56"/>
      <c r="S247" s="64"/>
      <c r="T247" s="64"/>
      <c r="U247" s="57"/>
      <c r="V247" s="57"/>
      <c r="W247" s="58"/>
      <c r="X247" s="58"/>
      <c r="Y247" s="59"/>
      <c r="Z247" s="59"/>
      <c r="AA247" s="47"/>
      <c r="AB247" s="47"/>
      <c r="AC247" s="60"/>
      <c r="AD247" s="60"/>
      <c r="AE247" s="61"/>
      <c r="AF247" s="61"/>
    </row>
    <row r="248" spans="1:32" ht="72" x14ac:dyDescent="0.3">
      <c r="A248" s="45" t="s">
        <v>1230</v>
      </c>
      <c r="B248" s="45"/>
      <c r="C248" s="45" t="s">
        <v>1231</v>
      </c>
      <c r="D248" s="45"/>
      <c r="E248" s="45" t="s">
        <v>1589</v>
      </c>
      <c r="F248" t="s">
        <v>1881</v>
      </c>
      <c r="G248" s="48">
        <v>6.59E-2</v>
      </c>
      <c r="H248" s="50" t="s">
        <v>1983</v>
      </c>
      <c r="I248" s="50" t="s">
        <v>2062</v>
      </c>
      <c r="J248" s="50"/>
      <c r="K248" s="53" t="s">
        <v>2067</v>
      </c>
      <c r="L248" s="53" t="s">
        <v>2082</v>
      </c>
      <c r="M248" s="54" t="s">
        <v>2141</v>
      </c>
      <c r="N248" s="54" t="s">
        <v>2223</v>
      </c>
      <c r="O248" s="55"/>
      <c r="P248" s="55"/>
      <c r="Q248" s="56" t="s">
        <v>2279</v>
      </c>
      <c r="R248" s="56" t="s">
        <v>2290</v>
      </c>
      <c r="S248" s="64"/>
      <c r="T248" s="64"/>
      <c r="U248" s="57" t="s">
        <v>2308</v>
      </c>
      <c r="V248" s="57" t="s">
        <v>2302</v>
      </c>
      <c r="W248" s="58" t="s">
        <v>2316</v>
      </c>
      <c r="X248" s="58" t="s">
        <v>2323</v>
      </c>
      <c r="Y248" s="59" t="s">
        <v>2332</v>
      </c>
      <c r="Z248" s="59" t="s">
        <v>2346</v>
      </c>
      <c r="AA248" s="47" t="s">
        <v>2358</v>
      </c>
      <c r="AB248" s="47" t="s">
        <v>2383</v>
      </c>
      <c r="AC248" s="60" t="s">
        <v>2419</v>
      </c>
      <c r="AD248" s="60" t="s">
        <v>2428</v>
      </c>
      <c r="AE248" s="61" t="s">
        <v>2468</v>
      </c>
      <c r="AF248" s="61" t="s">
        <v>2472</v>
      </c>
    </row>
    <row r="249" spans="1:32" ht="28.8" x14ac:dyDescent="0.3">
      <c r="A249" s="45" t="s">
        <v>1232</v>
      </c>
      <c r="B249" s="45"/>
      <c r="C249" s="45" t="s">
        <v>1233</v>
      </c>
      <c r="D249" s="45"/>
      <c r="E249" s="45" t="s">
        <v>1590</v>
      </c>
      <c r="F249" t="s">
        <v>1882</v>
      </c>
      <c r="G249" s="48">
        <v>3.6700000000000003E-2</v>
      </c>
      <c r="H249" s="50" t="s">
        <v>1983</v>
      </c>
      <c r="I249" s="50" t="s">
        <v>2063</v>
      </c>
      <c r="J249" s="50"/>
      <c r="K249" s="53" t="s">
        <v>2067</v>
      </c>
      <c r="L249" s="53" t="s">
        <v>2117</v>
      </c>
      <c r="M249" s="54" t="s">
        <v>2141</v>
      </c>
      <c r="N249" s="54" t="s">
        <v>2224</v>
      </c>
      <c r="O249" s="55"/>
      <c r="P249" s="55"/>
      <c r="Q249" s="56" t="s">
        <v>2279</v>
      </c>
      <c r="R249" s="56" t="s">
        <v>2288</v>
      </c>
      <c r="S249" s="64"/>
      <c r="T249" s="64"/>
      <c r="U249" s="57"/>
      <c r="V249" s="57"/>
      <c r="W249" s="58"/>
      <c r="X249" s="58"/>
      <c r="Y249" s="59" t="s">
        <v>2332</v>
      </c>
      <c r="Z249" s="59" t="s">
        <v>2348</v>
      </c>
      <c r="AA249" s="47" t="s">
        <v>2358</v>
      </c>
      <c r="AB249" s="47" t="s">
        <v>2383</v>
      </c>
      <c r="AC249" s="60" t="s">
        <v>2419</v>
      </c>
      <c r="AD249" s="60" t="s">
        <v>2456</v>
      </c>
      <c r="AE249" s="61" t="s">
        <v>2468</v>
      </c>
      <c r="AF249" s="61" t="s">
        <v>2487</v>
      </c>
    </row>
    <row r="250" spans="1:32" ht="72" x14ac:dyDescent="0.3">
      <c r="A250" s="45" t="s">
        <v>1234</v>
      </c>
      <c r="B250" s="45"/>
      <c r="C250" s="45" t="s">
        <v>1235</v>
      </c>
      <c r="D250" s="45"/>
      <c r="E250" s="45" t="s">
        <v>1591</v>
      </c>
      <c r="F250" t="s">
        <v>1883</v>
      </c>
      <c r="G250" s="48">
        <v>9.3600000000000003E-2</v>
      </c>
      <c r="H250" s="50" t="s">
        <v>1983</v>
      </c>
      <c r="I250" s="50" t="s">
        <v>2064</v>
      </c>
      <c r="J250" s="50"/>
      <c r="K250" s="53" t="s">
        <v>2067</v>
      </c>
      <c r="L250" s="53" t="s">
        <v>2118</v>
      </c>
      <c r="M250" s="54" t="s">
        <v>2141</v>
      </c>
      <c r="N250" s="54" t="s">
        <v>2225</v>
      </c>
      <c r="O250" s="55"/>
      <c r="P250" s="55"/>
      <c r="Q250" s="56" t="s">
        <v>2279</v>
      </c>
      <c r="R250" s="56" t="s">
        <v>2288</v>
      </c>
      <c r="S250" s="64"/>
      <c r="T250" s="64"/>
      <c r="U250" s="57" t="s">
        <v>2307</v>
      </c>
      <c r="V250" s="57" t="s">
        <v>2302</v>
      </c>
      <c r="W250" s="58" t="s">
        <v>2316</v>
      </c>
      <c r="X250" s="58" t="s">
        <v>2322</v>
      </c>
      <c r="Y250" s="59" t="s">
        <v>2332</v>
      </c>
      <c r="Z250" s="59" t="s">
        <v>2351</v>
      </c>
      <c r="AA250" s="47" t="s">
        <v>2358</v>
      </c>
      <c r="AB250" s="47" t="s">
        <v>2368</v>
      </c>
      <c r="AC250" s="60" t="s">
        <v>2419</v>
      </c>
      <c r="AD250" s="60" t="s">
        <v>2434</v>
      </c>
      <c r="AE250" s="61"/>
      <c r="AF250" s="61"/>
    </row>
    <row r="251" spans="1:32" x14ac:dyDescent="0.3">
      <c r="A251" s="45" t="s">
        <v>1236</v>
      </c>
      <c r="B251" s="45"/>
      <c r="C251" s="45" t="s">
        <v>1237</v>
      </c>
      <c r="D251" s="45"/>
      <c r="E251" s="45"/>
      <c r="F251" t="s">
        <v>1884</v>
      </c>
      <c r="G251" s="47"/>
      <c r="J251" s="50"/>
      <c r="K251" s="53"/>
      <c r="L251" s="53"/>
      <c r="M251" s="54"/>
      <c r="N251" s="54"/>
      <c r="O251" s="55"/>
      <c r="P251" s="55"/>
      <c r="Q251" s="56"/>
      <c r="R251" s="56"/>
      <c r="S251" s="64"/>
      <c r="T251" s="64"/>
      <c r="U251" s="57"/>
      <c r="V251" s="57"/>
      <c r="W251" s="58"/>
      <c r="X251" s="58"/>
      <c r="Y251" s="59"/>
      <c r="Z251" s="59"/>
      <c r="AA251" s="47"/>
      <c r="AB251" s="47"/>
      <c r="AC251" s="60"/>
      <c r="AD251" s="60"/>
      <c r="AE251" s="61"/>
      <c r="AF251" s="61"/>
    </row>
    <row r="252" spans="1:32" x14ac:dyDescent="0.3">
      <c r="A252" s="45" t="s">
        <v>359</v>
      </c>
      <c r="B252" s="45"/>
      <c r="C252" s="45" t="s">
        <v>1238</v>
      </c>
      <c r="D252" s="45"/>
      <c r="E252" s="45"/>
      <c r="F252" t="s">
        <v>1885</v>
      </c>
      <c r="G252" s="47"/>
      <c r="J252" s="50"/>
      <c r="K252" s="53"/>
      <c r="L252" s="53"/>
      <c r="M252" s="54"/>
      <c r="N252" s="54"/>
      <c r="O252" s="55"/>
      <c r="P252" s="55"/>
      <c r="Q252" s="56"/>
      <c r="R252" s="56"/>
      <c r="S252" s="64"/>
      <c r="T252" s="64"/>
      <c r="U252" s="57"/>
      <c r="V252" s="57"/>
      <c r="W252" s="58"/>
      <c r="X252" s="58"/>
      <c r="Y252" s="59"/>
      <c r="Z252" s="59"/>
      <c r="AA252" s="47"/>
      <c r="AB252" s="47"/>
      <c r="AC252" s="60"/>
      <c r="AD252" s="60"/>
      <c r="AE252" s="61"/>
      <c r="AF252" s="61"/>
    </row>
    <row r="253" spans="1:32" x14ac:dyDescent="0.3">
      <c r="A253" s="45" t="s">
        <v>1239</v>
      </c>
      <c r="B253" s="45"/>
      <c r="C253" s="45" t="s">
        <v>1240</v>
      </c>
      <c r="D253" s="45"/>
      <c r="E253" s="45"/>
      <c r="F253" t="s">
        <v>1886</v>
      </c>
      <c r="G253" s="47"/>
      <c r="J253" s="50"/>
      <c r="K253" s="53"/>
      <c r="L253" s="53"/>
      <c r="M253" s="54"/>
      <c r="N253" s="54"/>
      <c r="O253" s="55"/>
      <c r="P253" s="55"/>
      <c r="Q253" s="56"/>
      <c r="R253" s="56"/>
      <c r="S253" s="64"/>
      <c r="T253" s="64"/>
      <c r="U253" s="57"/>
      <c r="V253" s="57"/>
      <c r="W253" s="58"/>
      <c r="X253" s="58"/>
      <c r="Y253" s="59"/>
      <c r="Z253" s="59"/>
      <c r="AA253" s="47"/>
      <c r="AB253" s="47"/>
      <c r="AC253" s="60"/>
      <c r="AD253" s="60"/>
      <c r="AE253" s="61"/>
      <c r="AF253" s="61"/>
    </row>
    <row r="254" spans="1:32" x14ac:dyDescent="0.3">
      <c r="A254" s="45" t="s">
        <v>1242</v>
      </c>
      <c r="B254" s="45"/>
      <c r="C254" s="45" t="s">
        <v>1243</v>
      </c>
      <c r="D254" s="45"/>
      <c r="E254" s="45"/>
      <c r="F254" t="s">
        <v>1887</v>
      </c>
      <c r="G254" s="47"/>
      <c r="J254" s="50"/>
      <c r="K254" s="53"/>
      <c r="L254" s="53"/>
      <c r="M254" s="54"/>
      <c r="N254" s="54"/>
      <c r="O254" s="55"/>
      <c r="P254" s="55"/>
      <c r="Q254" s="56"/>
      <c r="R254" s="56"/>
      <c r="S254" s="64"/>
      <c r="T254" s="64"/>
      <c r="U254" s="57"/>
      <c r="V254" s="57"/>
      <c r="W254" s="58"/>
      <c r="X254" s="58"/>
      <c r="Y254" s="59"/>
      <c r="Z254" s="59"/>
      <c r="AA254" s="47"/>
      <c r="AB254" s="47"/>
      <c r="AC254" s="60"/>
      <c r="AD254" s="60"/>
      <c r="AE254" s="61"/>
      <c r="AF254" s="61"/>
    </row>
    <row r="255" spans="1:32" x14ac:dyDescent="0.3">
      <c r="A255" s="45" t="s">
        <v>364</v>
      </c>
      <c r="B255" s="45"/>
      <c r="C255" s="45" t="s">
        <v>1241</v>
      </c>
      <c r="D255" s="45"/>
      <c r="E255" s="45"/>
      <c r="F255" t="s">
        <v>1888</v>
      </c>
      <c r="G255" s="47"/>
      <c r="J255" s="50"/>
      <c r="K255" s="53"/>
      <c r="L255" s="53"/>
      <c r="M255" s="54"/>
      <c r="N255" s="54"/>
      <c r="O255" s="55"/>
      <c r="P255" s="55"/>
      <c r="Q255" s="56"/>
      <c r="R255" s="56"/>
      <c r="S255" s="64"/>
      <c r="T255" s="64"/>
      <c r="U255" s="57"/>
      <c r="V255" s="57"/>
      <c r="W255" s="58"/>
      <c r="X255" s="58"/>
      <c r="Y255" s="59"/>
      <c r="Z255" s="59"/>
      <c r="AA255" s="47"/>
      <c r="AB255" s="47"/>
      <c r="AC255" s="60"/>
      <c r="AD255" s="60"/>
      <c r="AE255" s="61"/>
      <c r="AF255" s="61"/>
    </row>
    <row r="256" spans="1:32" x14ac:dyDescent="0.3">
      <c r="A256" s="45" t="s">
        <v>1244</v>
      </c>
      <c r="B256" s="45"/>
      <c r="C256" s="45" t="s">
        <v>1245</v>
      </c>
      <c r="D256" s="45"/>
      <c r="E256" s="45"/>
      <c r="F256" t="s">
        <v>1889</v>
      </c>
      <c r="G256" s="47"/>
      <c r="K256" s="53"/>
      <c r="L256" s="53"/>
      <c r="M256" s="54"/>
      <c r="N256" s="54"/>
      <c r="O256" s="55"/>
      <c r="P256" s="55"/>
      <c r="Q256" s="56"/>
      <c r="R256" s="56"/>
      <c r="S256" s="64"/>
      <c r="T256" s="64"/>
      <c r="U256" s="57"/>
      <c r="V256" s="57"/>
      <c r="W256" s="58"/>
      <c r="X256" s="58"/>
      <c r="Y256" s="59"/>
      <c r="Z256" s="59"/>
      <c r="AA256" s="47"/>
      <c r="AB256" s="47"/>
      <c r="AC256" s="60"/>
      <c r="AD256" s="60"/>
      <c r="AE256" s="61"/>
      <c r="AF256" s="61"/>
    </row>
    <row r="257" spans="1:32" ht="72" x14ac:dyDescent="0.3">
      <c r="A257" s="45" t="s">
        <v>1246</v>
      </c>
      <c r="B257" s="45"/>
      <c r="C257" s="45" t="s">
        <v>1247</v>
      </c>
      <c r="D257" s="45"/>
      <c r="E257" s="45" t="s">
        <v>1592</v>
      </c>
      <c r="F257" t="s">
        <v>1890</v>
      </c>
      <c r="G257" s="48">
        <v>0.13420000000000001</v>
      </c>
      <c r="K257" s="53" t="s">
        <v>2067</v>
      </c>
      <c r="L257" s="53" t="s">
        <v>2097</v>
      </c>
      <c r="M257" s="54" t="s">
        <v>2141</v>
      </c>
      <c r="N257" s="54" t="s">
        <v>2226</v>
      </c>
      <c r="O257" s="55"/>
      <c r="P257" s="55"/>
      <c r="Q257" s="56"/>
      <c r="R257" s="56"/>
      <c r="S257" s="64"/>
      <c r="T257" s="64"/>
      <c r="U257" s="57" t="s">
        <v>2303</v>
      </c>
      <c r="V257" s="57" t="s">
        <v>2302</v>
      </c>
      <c r="W257" s="58" t="s">
        <v>2316</v>
      </c>
      <c r="X257" s="58" t="s">
        <v>2318</v>
      </c>
      <c r="Y257" s="59"/>
      <c r="Z257" s="59"/>
      <c r="AA257" s="47" t="s">
        <v>2358</v>
      </c>
      <c r="AB257" s="47" t="s">
        <v>2404</v>
      </c>
      <c r="AC257" s="60"/>
      <c r="AD257" s="60"/>
      <c r="AE257" s="61"/>
      <c r="AF257" s="61"/>
    </row>
    <row r="258" spans="1:32" ht="28.8" x14ac:dyDescent="0.3">
      <c r="A258" s="45" t="s">
        <v>1248</v>
      </c>
      <c r="B258" s="45"/>
      <c r="C258" s="45" t="s">
        <v>1249</v>
      </c>
      <c r="D258" s="45"/>
      <c r="E258" s="45"/>
      <c r="F258" t="s">
        <v>1891</v>
      </c>
      <c r="G258" s="47"/>
      <c r="K258" s="53"/>
      <c r="L258" s="53"/>
      <c r="M258" s="54"/>
      <c r="N258" s="54"/>
      <c r="O258" s="55"/>
      <c r="P258" s="55"/>
      <c r="Q258" s="56"/>
      <c r="R258" s="56"/>
      <c r="S258" s="64"/>
      <c r="T258" s="64"/>
      <c r="U258" s="57"/>
      <c r="V258" s="57"/>
      <c r="W258" s="58"/>
      <c r="X258" s="58"/>
      <c r="Y258" s="59"/>
      <c r="Z258" s="59"/>
      <c r="AA258" s="47"/>
      <c r="AB258" s="47"/>
      <c r="AC258" s="60"/>
      <c r="AD258" s="60"/>
      <c r="AE258" s="61"/>
      <c r="AF258" s="61"/>
    </row>
    <row r="259" spans="1:32" ht="28.8" x14ac:dyDescent="0.3">
      <c r="A259" s="45" t="s">
        <v>1250</v>
      </c>
      <c r="B259" s="45"/>
      <c r="C259" s="45" t="s">
        <v>1251</v>
      </c>
      <c r="D259" s="45"/>
      <c r="E259" s="45"/>
      <c r="F259" t="s">
        <v>1892</v>
      </c>
      <c r="G259" s="47"/>
      <c r="K259" s="53"/>
      <c r="L259" s="53"/>
      <c r="M259" s="54"/>
      <c r="N259" s="54"/>
      <c r="O259" s="55"/>
      <c r="P259" s="55"/>
      <c r="Q259" s="56"/>
      <c r="R259" s="56"/>
      <c r="S259" s="64"/>
      <c r="T259" s="64"/>
      <c r="U259" s="57"/>
      <c r="V259" s="57"/>
      <c r="W259" s="58"/>
      <c r="X259" s="58"/>
      <c r="Y259" s="59"/>
      <c r="Z259" s="59"/>
      <c r="AA259" s="47"/>
      <c r="AB259" s="47"/>
      <c r="AC259" s="60"/>
      <c r="AD259" s="60"/>
      <c r="AE259" s="61"/>
      <c r="AF259" s="61"/>
    </row>
    <row r="260" spans="1:32" ht="72" x14ac:dyDescent="0.3">
      <c r="A260" s="45" t="s">
        <v>526</v>
      </c>
      <c r="B260" s="46">
        <v>0.16420000000000001</v>
      </c>
      <c r="C260" s="45" t="s">
        <v>1252</v>
      </c>
      <c r="D260" s="45" t="s">
        <v>1593</v>
      </c>
      <c r="E260" s="45" t="s">
        <v>1594</v>
      </c>
      <c r="F260" t="s">
        <v>1893</v>
      </c>
      <c r="G260" s="48">
        <v>7.85E-2</v>
      </c>
      <c r="K260" s="53" t="s">
        <v>2108</v>
      </c>
      <c r="L260" s="53" t="s">
        <v>2119</v>
      </c>
      <c r="M260" s="54" t="s">
        <v>2227</v>
      </c>
      <c r="N260" s="54" t="s">
        <v>2228</v>
      </c>
      <c r="O260" s="55"/>
      <c r="P260" s="55"/>
      <c r="Q260" s="56" t="s">
        <v>2279</v>
      </c>
      <c r="R260" s="56" t="s">
        <v>2286</v>
      </c>
      <c r="S260" s="64"/>
      <c r="T260" s="64"/>
      <c r="U260" s="57" t="s">
        <v>2308</v>
      </c>
      <c r="V260" s="57" t="s">
        <v>2302</v>
      </c>
      <c r="W260" s="58" t="s">
        <v>2316</v>
      </c>
      <c r="X260" s="58" t="s">
        <v>2323</v>
      </c>
      <c r="Y260" s="59" t="s">
        <v>2341</v>
      </c>
      <c r="Z260" s="59" t="s">
        <v>2342</v>
      </c>
      <c r="AA260" s="47" t="s">
        <v>2371</v>
      </c>
      <c r="AB260" s="47" t="s">
        <v>2375</v>
      </c>
      <c r="AC260" s="60" t="s">
        <v>2419</v>
      </c>
      <c r="AD260" s="60" t="s">
        <v>2426</v>
      </c>
      <c r="AE260" s="61" t="s">
        <v>2466</v>
      </c>
      <c r="AF260" s="61" t="s">
        <v>2483</v>
      </c>
    </row>
    <row r="261" spans="1:32" x14ac:dyDescent="0.3">
      <c r="A261" s="45" t="s">
        <v>1253</v>
      </c>
      <c r="B261" s="45"/>
      <c r="C261" s="45" t="s">
        <v>1254</v>
      </c>
      <c r="D261" s="45"/>
      <c r="E261" s="45"/>
      <c r="F261" t="s">
        <v>1894</v>
      </c>
      <c r="G261" s="47"/>
      <c r="K261" s="53"/>
      <c r="L261" s="53"/>
      <c r="M261" s="54"/>
      <c r="N261" s="54"/>
      <c r="O261" s="55"/>
      <c r="P261" s="55"/>
      <c r="Q261" s="56"/>
      <c r="R261" s="56"/>
      <c r="S261" s="64"/>
      <c r="T261" s="64"/>
      <c r="U261" s="57"/>
      <c r="V261" s="57"/>
      <c r="W261" s="58"/>
      <c r="X261" s="58"/>
      <c r="Y261" s="59"/>
      <c r="Z261" s="59"/>
      <c r="AA261" s="47"/>
      <c r="AB261" s="47"/>
      <c r="AC261" s="60"/>
      <c r="AD261" s="60"/>
      <c r="AE261" s="61"/>
      <c r="AF261" s="61"/>
    </row>
    <row r="262" spans="1:32" x14ac:dyDescent="0.3">
      <c r="A262" s="45" t="s">
        <v>1255</v>
      </c>
      <c r="B262" s="45"/>
      <c r="C262" s="45" t="s">
        <v>1256</v>
      </c>
      <c r="D262" s="45"/>
      <c r="E262" s="45"/>
      <c r="F262" t="s">
        <v>1895</v>
      </c>
      <c r="G262" s="47"/>
      <c r="K262" s="53"/>
      <c r="L262" s="53"/>
      <c r="M262" s="54"/>
      <c r="N262" s="54"/>
      <c r="O262" s="55"/>
      <c r="P262" s="55"/>
      <c r="Q262" s="56"/>
      <c r="R262" s="56"/>
      <c r="S262" s="64"/>
      <c r="T262" s="64"/>
      <c r="U262" s="57"/>
      <c r="V262" s="57"/>
      <c r="W262" s="58"/>
      <c r="X262" s="58"/>
      <c r="Y262" s="59"/>
      <c r="Z262" s="59"/>
      <c r="AA262" s="47"/>
      <c r="AB262" s="47"/>
      <c r="AC262" s="60"/>
      <c r="AD262" s="60"/>
      <c r="AE262" s="61"/>
      <c r="AF262" s="61"/>
    </row>
    <row r="263" spans="1:32" x14ac:dyDescent="0.3">
      <c r="A263" s="45" t="s">
        <v>400</v>
      </c>
      <c r="B263" s="45"/>
      <c r="C263" s="45" t="s">
        <v>1273</v>
      </c>
      <c r="D263" s="45"/>
      <c r="E263" s="45"/>
      <c r="F263" t="s">
        <v>1896</v>
      </c>
      <c r="G263" s="47"/>
      <c r="K263" s="53"/>
      <c r="L263" s="53"/>
      <c r="M263" s="54"/>
      <c r="N263" s="54"/>
      <c r="O263" s="55"/>
      <c r="P263" s="55"/>
      <c r="Q263" s="56"/>
      <c r="R263" s="56"/>
      <c r="S263" s="64"/>
      <c r="T263" s="64"/>
      <c r="U263" s="57"/>
      <c r="V263" s="57"/>
      <c r="W263" s="58"/>
      <c r="X263" s="58"/>
      <c r="Y263" s="59"/>
      <c r="Z263" s="59"/>
      <c r="AA263" s="47"/>
      <c r="AB263" s="47"/>
      <c r="AC263" s="60"/>
      <c r="AD263" s="60"/>
      <c r="AE263" s="61"/>
      <c r="AF263" s="61"/>
    </row>
    <row r="264" spans="1:32" x14ac:dyDescent="0.3">
      <c r="A264" s="45" t="s">
        <v>1257</v>
      </c>
      <c r="B264" s="45"/>
      <c r="C264" s="45" t="s">
        <v>1258</v>
      </c>
      <c r="D264" s="45"/>
      <c r="E264" s="45"/>
      <c r="F264" t="s">
        <v>1897</v>
      </c>
      <c r="G264" s="47"/>
      <c r="K264" s="53"/>
      <c r="L264" s="53"/>
      <c r="M264" s="54"/>
      <c r="N264" s="54"/>
      <c r="O264" s="55"/>
      <c r="P264" s="55"/>
      <c r="Q264" s="56"/>
      <c r="R264" s="56"/>
      <c r="S264" s="64"/>
      <c r="T264" s="64"/>
      <c r="U264" s="57"/>
      <c r="V264" s="57"/>
      <c r="W264" s="58"/>
      <c r="X264" s="58"/>
      <c r="Y264" s="59"/>
      <c r="Z264" s="59"/>
      <c r="AA264" s="47"/>
      <c r="AB264" s="47"/>
      <c r="AC264" s="60"/>
      <c r="AD264" s="60"/>
      <c r="AE264" s="61"/>
      <c r="AF264" s="61"/>
    </row>
    <row r="265" spans="1:32" x14ac:dyDescent="0.3">
      <c r="A265" s="45" t="s">
        <v>1259</v>
      </c>
      <c r="B265" s="45"/>
      <c r="C265" s="45" t="s">
        <v>1260</v>
      </c>
      <c r="D265" s="45"/>
      <c r="E265" s="45"/>
      <c r="F265" t="s">
        <v>1898</v>
      </c>
      <c r="G265" s="47"/>
      <c r="K265" s="53"/>
      <c r="L265" s="53"/>
      <c r="M265" s="54"/>
      <c r="N265" s="54"/>
      <c r="O265" s="55"/>
      <c r="P265" s="55"/>
      <c r="Q265" s="56"/>
      <c r="R265" s="56"/>
      <c r="S265" s="64"/>
      <c r="T265" s="64"/>
      <c r="U265" s="57"/>
      <c r="V265" s="57"/>
      <c r="W265" s="58"/>
      <c r="X265" s="58"/>
      <c r="Y265" s="59"/>
      <c r="Z265" s="59"/>
      <c r="AA265" s="47"/>
      <c r="AB265" s="47"/>
      <c r="AC265" s="60"/>
      <c r="AD265" s="60"/>
      <c r="AE265" s="61"/>
      <c r="AF265" s="61"/>
    </row>
    <row r="266" spans="1:32" x14ac:dyDescent="0.3">
      <c r="A266" s="45" t="s">
        <v>1261</v>
      </c>
      <c r="B266" s="45"/>
      <c r="C266" s="45" t="s">
        <v>1262</v>
      </c>
      <c r="D266" s="45"/>
      <c r="E266" s="45"/>
      <c r="F266" t="s">
        <v>1899</v>
      </c>
      <c r="G266" s="47"/>
      <c r="K266" s="53"/>
      <c r="L266" s="53"/>
      <c r="M266" s="54"/>
      <c r="N266" s="54"/>
      <c r="O266" s="55"/>
      <c r="P266" s="55"/>
      <c r="Q266" s="56"/>
      <c r="R266" s="56"/>
      <c r="S266" s="64"/>
      <c r="T266" s="64"/>
      <c r="U266" s="57"/>
      <c r="V266" s="57"/>
      <c r="W266" s="58"/>
      <c r="X266" s="58"/>
      <c r="Y266" s="59"/>
      <c r="Z266" s="59"/>
      <c r="AA266" s="47"/>
      <c r="AB266" s="47"/>
      <c r="AC266" s="60"/>
      <c r="AD266" s="60"/>
      <c r="AE266" s="61"/>
      <c r="AF266" s="61"/>
    </row>
    <row r="267" spans="1:32" x14ac:dyDescent="0.3">
      <c r="A267" s="45" t="s">
        <v>349</v>
      </c>
      <c r="B267" s="45"/>
      <c r="C267" s="45" t="s">
        <v>1263</v>
      </c>
      <c r="D267" s="45"/>
      <c r="E267" s="45"/>
      <c r="F267" t="s">
        <v>1900</v>
      </c>
      <c r="G267" s="47"/>
      <c r="K267" s="53"/>
      <c r="L267" s="53"/>
      <c r="M267" s="54"/>
      <c r="N267" s="54"/>
      <c r="O267" s="55"/>
      <c r="P267" s="55"/>
      <c r="Q267" s="56"/>
      <c r="R267" s="56"/>
      <c r="S267" s="64"/>
      <c r="T267" s="64"/>
      <c r="U267" s="57"/>
      <c r="V267" s="57"/>
      <c r="W267" s="58"/>
      <c r="X267" s="58"/>
      <c r="Y267" s="59"/>
      <c r="Z267" s="59"/>
      <c r="AA267" s="47"/>
      <c r="AB267" s="47"/>
      <c r="AC267" s="60"/>
      <c r="AD267" s="60"/>
      <c r="AE267" s="61"/>
      <c r="AF267" s="61"/>
    </row>
    <row r="268" spans="1:32" x14ac:dyDescent="0.3">
      <c r="A268" s="45" t="s">
        <v>1264</v>
      </c>
      <c r="B268" s="45"/>
      <c r="C268" s="45" t="s">
        <v>1265</v>
      </c>
      <c r="D268" s="45"/>
      <c r="E268" s="45"/>
      <c r="F268" t="s">
        <v>1901</v>
      </c>
      <c r="G268" s="47"/>
      <c r="K268" s="53"/>
      <c r="L268" s="53"/>
      <c r="M268" s="54"/>
      <c r="N268" s="54"/>
      <c r="O268" s="55"/>
      <c r="P268" s="55"/>
      <c r="Q268" s="56"/>
      <c r="R268" s="56"/>
      <c r="S268" s="64"/>
      <c r="T268" s="64"/>
      <c r="U268" s="57"/>
      <c r="V268" s="57"/>
      <c r="W268" s="58"/>
      <c r="X268" s="58"/>
      <c r="Y268" s="59"/>
      <c r="Z268" s="59"/>
      <c r="AA268" s="47"/>
      <c r="AB268" s="47"/>
      <c r="AC268" s="60"/>
      <c r="AD268" s="60"/>
      <c r="AE268" s="61"/>
      <c r="AF268" s="61"/>
    </row>
    <row r="269" spans="1:32" x14ac:dyDescent="0.3">
      <c r="A269" s="45" t="s">
        <v>491</v>
      </c>
      <c r="B269" s="45"/>
      <c r="C269" s="45" t="s">
        <v>1266</v>
      </c>
      <c r="D269" s="45"/>
      <c r="E269" s="45"/>
      <c r="F269" t="s">
        <v>1902</v>
      </c>
      <c r="G269" s="47"/>
      <c r="K269" s="53"/>
      <c r="L269" s="53"/>
      <c r="M269" s="54"/>
      <c r="N269" s="54"/>
      <c r="O269" s="55"/>
      <c r="P269" s="55"/>
      <c r="Q269" s="56"/>
      <c r="R269" s="56"/>
      <c r="S269" s="64"/>
      <c r="T269" s="64"/>
      <c r="U269" s="57"/>
      <c r="V269" s="57"/>
      <c r="W269" s="58"/>
      <c r="X269" s="58"/>
      <c r="Y269" s="59"/>
      <c r="Z269" s="59"/>
      <c r="AA269" s="47"/>
      <c r="AB269" s="47"/>
      <c r="AC269" s="60"/>
      <c r="AD269" s="60"/>
      <c r="AE269" s="61"/>
      <c r="AF269" s="61"/>
    </row>
    <row r="270" spans="1:32" x14ac:dyDescent="0.3">
      <c r="A270" s="45" t="s">
        <v>1267</v>
      </c>
      <c r="B270" s="45"/>
      <c r="C270" s="45" t="s">
        <v>1268</v>
      </c>
      <c r="D270" s="45"/>
      <c r="E270" s="45"/>
      <c r="F270" t="s">
        <v>1903</v>
      </c>
      <c r="G270" s="47"/>
      <c r="K270" s="53"/>
      <c r="L270" s="53"/>
      <c r="M270" s="54"/>
      <c r="N270" s="54"/>
      <c r="O270" s="55"/>
      <c r="P270" s="55"/>
      <c r="Q270" s="56"/>
      <c r="R270" s="56"/>
      <c r="S270" s="64"/>
      <c r="T270" s="64"/>
      <c r="U270" s="57"/>
      <c r="V270" s="57"/>
      <c r="W270" s="58"/>
      <c r="X270" s="58"/>
      <c r="Y270" s="59"/>
      <c r="Z270" s="59"/>
      <c r="AA270" s="47"/>
      <c r="AB270" s="47"/>
      <c r="AC270" s="60"/>
      <c r="AD270" s="60"/>
      <c r="AE270" s="61"/>
      <c r="AF270" s="61"/>
    </row>
    <row r="271" spans="1:32" x14ac:dyDescent="0.3">
      <c r="A271" s="45" t="s">
        <v>1269</v>
      </c>
      <c r="B271" s="45"/>
      <c r="C271" s="45" t="s">
        <v>1270</v>
      </c>
      <c r="D271" s="45"/>
      <c r="E271" s="45"/>
      <c r="F271" t="s">
        <v>1904</v>
      </c>
      <c r="G271" s="47"/>
      <c r="K271" s="53"/>
      <c r="L271" s="53"/>
      <c r="M271" s="54"/>
      <c r="N271" s="54"/>
      <c r="O271" s="55"/>
      <c r="P271" s="55"/>
      <c r="Q271" s="56"/>
      <c r="R271" s="56"/>
      <c r="S271" s="64"/>
      <c r="T271" s="64"/>
      <c r="U271" s="57"/>
      <c r="V271" s="57"/>
      <c r="W271" s="58"/>
      <c r="X271" s="58"/>
      <c r="Y271" s="59"/>
      <c r="Z271" s="59"/>
      <c r="AA271" s="47"/>
      <c r="AB271" s="47"/>
      <c r="AC271" s="60"/>
      <c r="AD271" s="60"/>
      <c r="AE271" s="61"/>
      <c r="AF271" s="61"/>
    </row>
    <row r="272" spans="1:32" x14ac:dyDescent="0.3">
      <c r="A272" s="45" t="s">
        <v>1274</v>
      </c>
      <c r="B272" s="45"/>
      <c r="C272" s="45" t="s">
        <v>1275</v>
      </c>
      <c r="D272" s="45"/>
      <c r="E272" s="45"/>
      <c r="F272" t="s">
        <v>1905</v>
      </c>
      <c r="G272" s="47"/>
      <c r="K272" s="53"/>
      <c r="L272" s="53"/>
      <c r="M272" s="54"/>
      <c r="N272" s="54"/>
      <c r="O272" s="55"/>
      <c r="P272" s="55"/>
      <c r="Q272" s="56"/>
      <c r="R272" s="56"/>
      <c r="S272" s="64"/>
      <c r="T272" s="64"/>
      <c r="U272" s="57"/>
      <c r="V272" s="57"/>
      <c r="W272" s="58"/>
      <c r="X272" s="58"/>
      <c r="Y272" s="59"/>
      <c r="Z272" s="59"/>
      <c r="AA272" s="47"/>
      <c r="AB272" s="47"/>
      <c r="AC272" s="60"/>
      <c r="AD272" s="60"/>
      <c r="AE272" s="61"/>
      <c r="AF272" s="61"/>
    </row>
    <row r="273" spans="1:32" x14ac:dyDescent="0.3">
      <c r="A273" s="45" t="s">
        <v>1276</v>
      </c>
      <c r="B273" s="45"/>
      <c r="C273" s="45" t="s">
        <v>1277</v>
      </c>
      <c r="D273" s="45"/>
      <c r="E273" s="45"/>
      <c r="F273" t="s">
        <v>1906</v>
      </c>
      <c r="G273" s="47"/>
      <c r="K273" s="53"/>
      <c r="L273" s="53"/>
      <c r="M273" s="54"/>
      <c r="N273" s="54"/>
      <c r="O273" s="55"/>
      <c r="P273" s="55"/>
      <c r="Q273" s="56"/>
      <c r="R273" s="56"/>
      <c r="S273" s="64"/>
      <c r="T273" s="64"/>
      <c r="U273" s="57"/>
      <c r="V273" s="57"/>
      <c r="W273" s="58"/>
      <c r="X273" s="58"/>
      <c r="Y273" s="59"/>
      <c r="Z273" s="59"/>
      <c r="AA273" s="47"/>
      <c r="AB273" s="47"/>
      <c r="AC273" s="60"/>
      <c r="AD273" s="60"/>
      <c r="AE273" s="61"/>
      <c r="AF273" s="61"/>
    </row>
    <row r="274" spans="1:32" x14ac:dyDescent="0.3">
      <c r="A274" s="45" t="s">
        <v>1278</v>
      </c>
      <c r="B274" s="45"/>
      <c r="C274" s="45" t="s">
        <v>1279</v>
      </c>
      <c r="D274" s="45"/>
      <c r="E274" s="45"/>
      <c r="F274" t="s">
        <v>1907</v>
      </c>
      <c r="G274" s="47"/>
      <c r="K274" s="53"/>
      <c r="L274" s="53"/>
      <c r="M274" s="54"/>
      <c r="N274" s="54"/>
      <c r="O274" s="55"/>
      <c r="P274" s="55"/>
      <c r="Q274" s="56"/>
      <c r="R274" s="56"/>
      <c r="S274" s="64"/>
      <c r="T274" s="64"/>
      <c r="U274" s="57"/>
      <c r="V274" s="57"/>
      <c r="W274" s="58"/>
      <c r="X274" s="58"/>
      <c r="Y274" s="59"/>
      <c r="Z274" s="59"/>
      <c r="AA274" s="47"/>
      <c r="AB274" s="47"/>
      <c r="AC274" s="60"/>
      <c r="AD274" s="60"/>
      <c r="AE274" s="61"/>
      <c r="AF274" s="61"/>
    </row>
    <row r="275" spans="1:32" x14ac:dyDescent="0.3">
      <c r="A275" s="45" t="s">
        <v>1280</v>
      </c>
      <c r="B275" s="45"/>
      <c r="C275" s="45" t="s">
        <v>1281</v>
      </c>
      <c r="D275" s="45"/>
      <c r="E275" s="45"/>
      <c r="F275" t="s">
        <v>1908</v>
      </c>
      <c r="G275" s="47"/>
      <c r="K275" s="53"/>
      <c r="L275" s="53"/>
      <c r="M275" s="54"/>
      <c r="N275" s="54"/>
      <c r="O275" s="55"/>
      <c r="P275" s="55"/>
      <c r="Q275" s="56"/>
      <c r="R275" s="56"/>
      <c r="S275" s="64"/>
      <c r="T275" s="64"/>
      <c r="U275" s="57"/>
      <c r="V275" s="57"/>
      <c r="W275" s="58"/>
      <c r="X275" s="58"/>
      <c r="Y275" s="59"/>
      <c r="Z275" s="59"/>
      <c r="AA275" s="47"/>
      <c r="AB275" s="47"/>
      <c r="AC275" s="60"/>
      <c r="AD275" s="60"/>
      <c r="AE275" s="61"/>
      <c r="AF275" s="61"/>
    </row>
    <row r="276" spans="1:32" ht="28.8" x14ac:dyDescent="0.3">
      <c r="A276" s="45" t="s">
        <v>1282</v>
      </c>
      <c r="B276" s="46">
        <v>6.2399999999999997E-2</v>
      </c>
      <c r="C276" s="45" t="s">
        <v>1283</v>
      </c>
      <c r="D276" s="45" t="s">
        <v>1595</v>
      </c>
      <c r="E276" s="45" t="s">
        <v>1596</v>
      </c>
      <c r="F276" t="s">
        <v>1909</v>
      </c>
      <c r="G276" s="48">
        <v>3.3E-3</v>
      </c>
      <c r="K276" s="53"/>
      <c r="L276" s="53"/>
      <c r="M276" s="54"/>
      <c r="N276" s="54"/>
      <c r="O276" s="55"/>
      <c r="P276" s="55"/>
      <c r="Q276" s="56"/>
      <c r="R276" s="56"/>
      <c r="S276" s="64"/>
      <c r="T276" s="64"/>
      <c r="U276" s="57"/>
      <c r="V276" s="57"/>
      <c r="W276" s="58"/>
      <c r="X276" s="58"/>
      <c r="Y276" s="59" t="s">
        <v>2332</v>
      </c>
      <c r="Z276" s="59" t="s">
        <v>2338</v>
      </c>
      <c r="AA276" s="47" t="s">
        <v>2358</v>
      </c>
      <c r="AB276" s="47" t="s">
        <v>2372</v>
      </c>
      <c r="AC276" s="60" t="s">
        <v>2419</v>
      </c>
      <c r="AD276" s="60" t="s">
        <v>2441</v>
      </c>
      <c r="AE276" s="61" t="s">
        <v>2468</v>
      </c>
      <c r="AF276" s="61" t="s">
        <v>2488</v>
      </c>
    </row>
    <row r="277" spans="1:32" ht="28.8" x14ac:dyDescent="0.3">
      <c r="A277" s="45" t="s">
        <v>1284</v>
      </c>
      <c r="B277" s="45"/>
      <c r="C277" s="45" t="s">
        <v>1285</v>
      </c>
      <c r="D277" s="45"/>
      <c r="E277" s="45" t="s">
        <v>1597</v>
      </c>
      <c r="F277" t="s">
        <v>1910</v>
      </c>
      <c r="G277" s="48">
        <v>4.36E-2</v>
      </c>
      <c r="K277" s="53" t="s">
        <v>2067</v>
      </c>
      <c r="L277" s="53" t="s">
        <v>2083</v>
      </c>
      <c r="M277" s="54" t="s">
        <v>2141</v>
      </c>
      <c r="N277" s="54" t="s">
        <v>2229</v>
      </c>
      <c r="O277" s="55"/>
      <c r="P277" s="55"/>
      <c r="Q277" s="56" t="s">
        <v>2279</v>
      </c>
      <c r="R277" s="56" t="s">
        <v>2282</v>
      </c>
      <c r="S277" s="64"/>
      <c r="T277" s="64"/>
      <c r="U277" s="57"/>
      <c r="V277" s="57"/>
      <c r="W277" s="58"/>
      <c r="X277" s="58"/>
      <c r="Y277" s="59"/>
      <c r="Z277" s="59"/>
      <c r="AA277" s="47" t="s">
        <v>2358</v>
      </c>
      <c r="AB277" s="47" t="s">
        <v>2382</v>
      </c>
      <c r="AC277" s="60"/>
      <c r="AD277" s="60"/>
      <c r="AE277" s="61"/>
      <c r="AF277" s="61"/>
    </row>
    <row r="278" spans="1:32" x14ac:dyDescent="0.3">
      <c r="A278" s="45" t="s">
        <v>1271</v>
      </c>
      <c r="B278" s="45"/>
      <c r="C278" s="45" t="s">
        <v>1272</v>
      </c>
      <c r="D278" s="45"/>
      <c r="E278" s="45"/>
      <c r="F278" t="s">
        <v>1911</v>
      </c>
      <c r="G278" s="47"/>
      <c r="K278" s="53"/>
      <c r="L278" s="53"/>
      <c r="M278" s="54"/>
      <c r="N278" s="54"/>
      <c r="O278" s="55"/>
      <c r="P278" s="55"/>
      <c r="Q278" s="56"/>
      <c r="R278" s="56"/>
      <c r="S278" s="64"/>
      <c r="T278" s="64"/>
      <c r="U278" s="57"/>
      <c r="V278" s="57"/>
      <c r="W278" s="58"/>
      <c r="X278" s="58"/>
      <c r="Y278" s="59"/>
      <c r="Z278" s="59"/>
      <c r="AA278" s="47"/>
      <c r="AB278" s="47"/>
      <c r="AC278" s="60"/>
      <c r="AD278" s="60"/>
      <c r="AE278" s="61"/>
      <c r="AF278" s="61"/>
    </row>
    <row r="279" spans="1:32" ht="72" x14ac:dyDescent="0.3">
      <c r="A279" s="45" t="s">
        <v>1286</v>
      </c>
      <c r="B279" s="46">
        <v>4.99E-2</v>
      </c>
      <c r="C279" s="45" t="s">
        <v>1287</v>
      </c>
      <c r="D279" s="45" t="s">
        <v>1598</v>
      </c>
      <c r="E279" s="45" t="s">
        <v>1599</v>
      </c>
      <c r="F279" t="s">
        <v>1912</v>
      </c>
      <c r="G279" s="48">
        <v>0.39279999999999998</v>
      </c>
      <c r="K279" s="53" t="s">
        <v>2120</v>
      </c>
      <c r="L279" s="53" t="s">
        <v>2121</v>
      </c>
      <c r="M279" s="54" t="s">
        <v>2230</v>
      </c>
      <c r="N279" s="54" t="s">
        <v>2231</v>
      </c>
      <c r="O279" s="55"/>
      <c r="P279" s="55"/>
      <c r="Q279" s="56" t="s">
        <v>2279</v>
      </c>
      <c r="R279" s="56" t="s">
        <v>2282</v>
      </c>
      <c r="S279" s="64"/>
      <c r="T279" s="64"/>
      <c r="U279" s="57" t="s">
        <v>2303</v>
      </c>
      <c r="V279" s="57" t="s">
        <v>2305</v>
      </c>
      <c r="W279" s="58" t="s">
        <v>2316</v>
      </c>
      <c r="X279" s="58" t="s">
        <v>2318</v>
      </c>
      <c r="Y279" s="59" t="s">
        <v>2330</v>
      </c>
      <c r="Z279" s="59" t="s">
        <v>2346</v>
      </c>
      <c r="AA279" s="47" t="s">
        <v>2405</v>
      </c>
      <c r="AB279" s="47" t="s">
        <v>2406</v>
      </c>
      <c r="AC279" s="60" t="s">
        <v>2417</v>
      </c>
      <c r="AD279" s="60" t="s">
        <v>2444</v>
      </c>
      <c r="AE279" s="61" t="s">
        <v>2468</v>
      </c>
      <c r="AF279" s="61" t="s">
        <v>2488</v>
      </c>
    </row>
    <row r="280" spans="1:32" ht="28.8" x14ac:dyDescent="0.3">
      <c r="A280" s="45" t="s">
        <v>1288</v>
      </c>
      <c r="B280" s="45"/>
      <c r="C280" s="45" t="s">
        <v>1289</v>
      </c>
      <c r="D280" s="45"/>
      <c r="E280" s="45"/>
      <c r="F280" t="s">
        <v>1913</v>
      </c>
      <c r="G280" s="47"/>
      <c r="K280" s="53"/>
      <c r="L280" s="53"/>
      <c r="M280" s="54"/>
      <c r="N280" s="54"/>
      <c r="O280" s="55"/>
      <c r="P280" s="55"/>
      <c r="Q280" s="56"/>
      <c r="R280" s="56"/>
      <c r="S280" s="64"/>
      <c r="T280" s="64"/>
      <c r="U280" s="57"/>
      <c r="V280" s="57"/>
      <c r="W280" s="58"/>
      <c r="X280" s="58"/>
      <c r="Y280" s="59"/>
      <c r="Z280" s="59"/>
      <c r="AA280" s="47"/>
      <c r="AB280" s="47"/>
      <c r="AC280" s="60"/>
      <c r="AD280" s="60"/>
      <c r="AE280" s="61"/>
      <c r="AF280" s="61"/>
    </row>
    <row r="281" spans="1:32" x14ac:dyDescent="0.3">
      <c r="A281" s="45" t="s">
        <v>1290</v>
      </c>
      <c r="B281" s="45"/>
      <c r="C281" s="45" t="s">
        <v>1291</v>
      </c>
      <c r="D281" s="45"/>
      <c r="E281" s="45"/>
      <c r="F281" t="s">
        <v>1914</v>
      </c>
      <c r="G281" s="47"/>
      <c r="K281" s="53"/>
      <c r="L281" s="53"/>
      <c r="M281" s="54"/>
      <c r="N281" s="54"/>
      <c r="O281" s="55"/>
      <c r="P281" s="55"/>
      <c r="Q281" s="56"/>
      <c r="R281" s="56"/>
      <c r="S281" s="64"/>
      <c r="T281" s="64"/>
      <c r="U281" s="57"/>
      <c r="V281" s="57"/>
      <c r="W281" s="58"/>
      <c r="X281" s="58"/>
      <c r="Y281" s="59"/>
      <c r="Z281" s="59"/>
      <c r="AA281" s="47"/>
      <c r="AB281" s="47"/>
      <c r="AC281" s="60"/>
      <c r="AD281" s="60"/>
      <c r="AE281" s="61"/>
      <c r="AF281" s="61"/>
    </row>
    <row r="282" spans="1:32" ht="72" x14ac:dyDescent="0.3">
      <c r="A282" s="45" t="s">
        <v>1292</v>
      </c>
      <c r="B282" s="46">
        <v>0.69399999999999995</v>
      </c>
      <c r="C282" s="45" t="s">
        <v>1293</v>
      </c>
      <c r="D282" s="45" t="s">
        <v>1600</v>
      </c>
      <c r="E282" s="45" t="s">
        <v>1601</v>
      </c>
      <c r="F282" t="s">
        <v>1915</v>
      </c>
      <c r="G282" s="48">
        <v>9.7000000000000003E-3</v>
      </c>
      <c r="K282" s="53" t="s">
        <v>2122</v>
      </c>
      <c r="L282" s="53" t="s">
        <v>2123</v>
      </c>
      <c r="M282" s="54" t="s">
        <v>2232</v>
      </c>
      <c r="N282" s="54" t="s">
        <v>2233</v>
      </c>
      <c r="O282" s="55" t="s">
        <v>2276</v>
      </c>
      <c r="P282" s="55" t="s">
        <v>2263</v>
      </c>
      <c r="Q282" s="56"/>
      <c r="R282" s="56"/>
      <c r="S282" s="64"/>
      <c r="T282" s="64"/>
      <c r="U282" s="57" t="s">
        <v>2309</v>
      </c>
      <c r="V282" s="57" t="s">
        <v>2302</v>
      </c>
      <c r="W282" s="58" t="s">
        <v>2316</v>
      </c>
      <c r="X282" s="58" t="s">
        <v>2325</v>
      </c>
      <c r="Y282" s="59" t="s">
        <v>2334</v>
      </c>
      <c r="Z282" s="59" t="s">
        <v>2345</v>
      </c>
      <c r="AA282" s="47" t="s">
        <v>2356</v>
      </c>
      <c r="AB282" s="47" t="s">
        <v>2382</v>
      </c>
      <c r="AC282" s="60" t="s">
        <v>2425</v>
      </c>
      <c r="AD282" s="60" t="s">
        <v>2444</v>
      </c>
      <c r="AE282" s="61" t="s">
        <v>2482</v>
      </c>
      <c r="AF282" s="61" t="s">
        <v>2491</v>
      </c>
    </row>
    <row r="283" spans="1:32" ht="28.8" x14ac:dyDescent="0.3">
      <c r="A283" s="45" t="s">
        <v>648</v>
      </c>
      <c r="B283" s="45"/>
      <c r="C283" s="45" t="s">
        <v>1294</v>
      </c>
      <c r="D283" s="45"/>
      <c r="E283" s="45"/>
      <c r="F283" t="s">
        <v>1916</v>
      </c>
      <c r="G283" s="47"/>
      <c r="K283" s="53"/>
      <c r="L283" s="53"/>
      <c r="M283" s="54"/>
      <c r="N283" s="54"/>
      <c r="O283" s="55"/>
      <c r="P283" s="55"/>
      <c r="Q283" s="56"/>
      <c r="R283" s="56"/>
      <c r="S283" s="64"/>
      <c r="T283" s="64"/>
      <c r="U283" s="57"/>
      <c r="V283" s="57"/>
      <c r="W283" s="58"/>
      <c r="X283" s="58"/>
      <c r="Y283" s="59"/>
      <c r="Z283" s="59"/>
      <c r="AA283" s="47"/>
      <c r="AB283" s="47"/>
      <c r="AC283" s="60"/>
      <c r="AD283" s="60"/>
      <c r="AE283" s="61"/>
      <c r="AF283" s="61"/>
    </row>
    <row r="284" spans="1:32" x14ac:dyDescent="0.3">
      <c r="A284" s="45" t="s">
        <v>420</v>
      </c>
      <c r="B284" s="45"/>
      <c r="C284" s="45" t="s">
        <v>1295</v>
      </c>
      <c r="D284" s="45"/>
      <c r="E284" s="45"/>
      <c r="F284" t="s">
        <v>1917</v>
      </c>
      <c r="G284" s="47"/>
      <c r="K284" s="53"/>
      <c r="L284" s="53"/>
      <c r="M284" s="54"/>
      <c r="N284" s="54"/>
      <c r="O284" s="55"/>
      <c r="P284" s="55"/>
      <c r="Q284" s="56"/>
      <c r="R284" s="56"/>
      <c r="S284" s="64"/>
      <c r="T284" s="64"/>
      <c r="U284" s="57"/>
      <c r="V284" s="57"/>
      <c r="W284" s="58"/>
      <c r="X284" s="58"/>
      <c r="Y284" s="59"/>
      <c r="Z284" s="59"/>
      <c r="AA284" s="47"/>
      <c r="AB284" s="47"/>
      <c r="AC284" s="60"/>
      <c r="AD284" s="60"/>
      <c r="AE284" s="61"/>
      <c r="AF284" s="61"/>
    </row>
    <row r="285" spans="1:32" ht="28.8" x14ac:dyDescent="0.3">
      <c r="A285" s="45" t="s">
        <v>1296</v>
      </c>
      <c r="B285" s="45"/>
      <c r="C285" s="45" t="s">
        <v>1297</v>
      </c>
      <c r="D285" s="45"/>
      <c r="E285" s="45"/>
      <c r="F285" t="s">
        <v>1918</v>
      </c>
      <c r="G285" s="47"/>
      <c r="K285" s="53"/>
      <c r="L285" s="53"/>
      <c r="M285" s="54"/>
      <c r="N285" s="54"/>
      <c r="O285" s="55"/>
      <c r="P285" s="55"/>
      <c r="Q285" s="56"/>
      <c r="R285" s="56"/>
      <c r="S285" s="64"/>
      <c r="T285" s="64"/>
      <c r="U285" s="57"/>
      <c r="V285" s="57"/>
      <c r="W285" s="58"/>
      <c r="X285" s="58"/>
      <c r="Y285" s="59"/>
      <c r="Z285" s="59"/>
      <c r="AA285" s="47"/>
      <c r="AB285" s="47"/>
      <c r="AC285" s="60"/>
      <c r="AD285" s="60"/>
      <c r="AE285" s="61"/>
      <c r="AF285" s="61"/>
    </row>
    <row r="286" spans="1:32" x14ac:dyDescent="0.3">
      <c r="A286" s="45" t="s">
        <v>1298</v>
      </c>
      <c r="B286" s="45"/>
      <c r="C286" s="45" t="s">
        <v>1299</v>
      </c>
      <c r="D286" s="45"/>
      <c r="E286" s="45"/>
      <c r="F286" t="s">
        <v>1919</v>
      </c>
      <c r="G286" s="47"/>
      <c r="K286" s="53"/>
      <c r="L286" s="53"/>
      <c r="M286" s="54"/>
      <c r="N286" s="54"/>
      <c r="O286" s="55"/>
      <c r="P286" s="55"/>
      <c r="Q286" s="56"/>
      <c r="R286" s="56"/>
      <c r="S286" s="64"/>
      <c r="T286" s="64"/>
      <c r="U286" s="57"/>
      <c r="V286" s="57"/>
      <c r="W286" s="58"/>
      <c r="X286" s="58"/>
      <c r="Y286" s="59"/>
      <c r="Z286" s="59"/>
      <c r="AA286" s="47"/>
      <c r="AB286" s="47"/>
      <c r="AC286" s="60"/>
      <c r="AD286" s="60"/>
      <c r="AE286" s="61"/>
      <c r="AF286" s="61"/>
    </row>
    <row r="287" spans="1:32" x14ac:dyDescent="0.3">
      <c r="A287" s="45" t="s">
        <v>1300</v>
      </c>
      <c r="B287" s="45"/>
      <c r="C287" s="45" t="s">
        <v>1301</v>
      </c>
      <c r="D287" s="45"/>
      <c r="E287" s="45"/>
      <c r="F287" t="s">
        <v>1920</v>
      </c>
      <c r="G287" s="47"/>
      <c r="K287" s="53"/>
      <c r="L287" s="53"/>
      <c r="M287" s="54"/>
      <c r="N287" s="54"/>
      <c r="O287" s="55"/>
      <c r="P287" s="55"/>
      <c r="Q287" s="56"/>
      <c r="R287" s="56"/>
      <c r="S287" s="64"/>
      <c r="T287" s="64"/>
      <c r="U287" s="57"/>
      <c r="V287" s="57"/>
      <c r="W287" s="58"/>
      <c r="X287" s="58"/>
      <c r="Y287" s="59"/>
      <c r="Z287" s="59"/>
      <c r="AA287" s="47"/>
      <c r="AB287" s="47"/>
      <c r="AC287" s="60"/>
      <c r="AD287" s="60"/>
      <c r="AE287" s="61"/>
      <c r="AF287" s="61"/>
    </row>
    <row r="288" spans="1:32" x14ac:dyDescent="0.3">
      <c r="A288" s="45" t="s">
        <v>1302</v>
      </c>
      <c r="B288" s="45"/>
      <c r="C288" s="45" t="s">
        <v>1303</v>
      </c>
      <c r="D288" s="45"/>
      <c r="E288" s="45"/>
      <c r="F288" t="s">
        <v>1921</v>
      </c>
      <c r="G288" s="47"/>
      <c r="K288" s="53"/>
      <c r="L288" s="53"/>
      <c r="M288" s="54"/>
      <c r="N288" s="54"/>
      <c r="O288" s="55"/>
      <c r="P288" s="55"/>
      <c r="Q288" s="56"/>
      <c r="R288" s="56"/>
      <c r="S288" s="64"/>
      <c r="T288" s="64"/>
      <c r="U288" s="57"/>
      <c r="V288" s="57"/>
      <c r="W288" s="58"/>
      <c r="X288" s="58"/>
      <c r="Y288" s="59"/>
      <c r="Z288" s="59"/>
      <c r="AA288" s="47"/>
      <c r="AB288" s="47"/>
      <c r="AC288" s="60"/>
      <c r="AD288" s="60"/>
      <c r="AE288" s="61"/>
      <c r="AF288" s="61"/>
    </row>
    <row r="289" spans="1:32" ht="28.8" x14ac:dyDescent="0.3">
      <c r="A289" s="45" t="s">
        <v>1304</v>
      </c>
      <c r="B289" s="45"/>
      <c r="C289" s="45" t="s">
        <v>1305</v>
      </c>
      <c r="D289" s="45"/>
      <c r="E289" s="45"/>
      <c r="F289" t="s">
        <v>1922</v>
      </c>
      <c r="G289" s="47"/>
      <c r="K289" s="53"/>
      <c r="L289" s="53"/>
      <c r="M289" s="54"/>
      <c r="N289" s="54"/>
      <c r="O289" s="55"/>
      <c r="P289" s="55"/>
      <c r="Q289" s="56"/>
      <c r="R289" s="56"/>
      <c r="S289" s="64"/>
      <c r="T289" s="64"/>
      <c r="U289" s="57"/>
      <c r="V289" s="57"/>
      <c r="W289" s="58"/>
      <c r="X289" s="58"/>
      <c r="Y289" s="59"/>
      <c r="Z289" s="59"/>
      <c r="AA289" s="47"/>
      <c r="AB289" s="47"/>
      <c r="AC289" s="60"/>
      <c r="AD289" s="60"/>
      <c r="AE289" s="61"/>
      <c r="AF289" s="61"/>
    </row>
    <row r="290" spans="1:32" ht="72" x14ac:dyDescent="0.3">
      <c r="A290" s="45" t="s">
        <v>1306</v>
      </c>
      <c r="B290" s="45"/>
      <c r="C290" s="45" t="s">
        <v>1307</v>
      </c>
      <c r="D290" s="45"/>
      <c r="E290" s="45" t="s">
        <v>1602</v>
      </c>
      <c r="F290" t="s">
        <v>1923</v>
      </c>
      <c r="G290" s="48">
        <v>6.4199999999999993E-2</v>
      </c>
      <c r="K290" s="53" t="s">
        <v>2067</v>
      </c>
      <c r="L290" s="53" t="s">
        <v>2093</v>
      </c>
      <c r="M290" s="54" t="s">
        <v>2141</v>
      </c>
      <c r="N290" s="54" t="s">
        <v>2234</v>
      </c>
      <c r="O290" s="55"/>
      <c r="P290" s="55"/>
      <c r="Q290" s="56"/>
      <c r="R290" s="56"/>
      <c r="S290" s="64"/>
      <c r="T290" s="64"/>
      <c r="U290" s="57" t="s">
        <v>2309</v>
      </c>
      <c r="V290" s="57" t="s">
        <v>2302</v>
      </c>
      <c r="W290" s="58" t="s">
        <v>2316</v>
      </c>
      <c r="X290" s="58" t="s">
        <v>2325</v>
      </c>
      <c r="Y290" s="59"/>
      <c r="Z290" s="59"/>
      <c r="AA290" s="47" t="s">
        <v>2358</v>
      </c>
      <c r="AB290" s="47" t="s">
        <v>2407</v>
      </c>
      <c r="AC290" s="60"/>
      <c r="AD290" s="60"/>
      <c r="AE290" s="61" t="s">
        <v>2468</v>
      </c>
      <c r="AF290" s="61" t="s">
        <v>2486</v>
      </c>
    </row>
    <row r="291" spans="1:32" x14ac:dyDescent="0.3">
      <c r="A291" s="45" t="s">
        <v>1308</v>
      </c>
      <c r="B291" s="45"/>
      <c r="C291" s="45" t="s">
        <v>1309</v>
      </c>
      <c r="D291" s="45"/>
      <c r="E291" s="45"/>
      <c r="F291" t="s">
        <v>1924</v>
      </c>
      <c r="G291" s="47"/>
      <c r="K291" s="53"/>
      <c r="L291" s="53"/>
      <c r="M291" s="54"/>
      <c r="N291" s="54"/>
      <c r="O291" s="55"/>
      <c r="P291" s="55"/>
      <c r="Q291" s="56"/>
      <c r="R291" s="56"/>
      <c r="S291" s="64"/>
      <c r="T291" s="64"/>
      <c r="U291" s="57"/>
      <c r="V291" s="57"/>
      <c r="W291" s="58"/>
      <c r="X291" s="58"/>
      <c r="Y291" s="59"/>
      <c r="Z291" s="59"/>
      <c r="AA291" s="47"/>
      <c r="AB291" s="47"/>
      <c r="AC291" s="60"/>
      <c r="AD291" s="60"/>
      <c r="AE291" s="61"/>
      <c r="AF291" s="61"/>
    </row>
    <row r="292" spans="1:32" x14ac:dyDescent="0.3">
      <c r="A292" s="45" t="s">
        <v>1310</v>
      </c>
      <c r="B292" s="45"/>
      <c r="C292" s="45" t="s">
        <v>1311</v>
      </c>
      <c r="D292" s="45"/>
      <c r="E292" s="45"/>
      <c r="F292" t="s">
        <v>1925</v>
      </c>
      <c r="G292" s="47"/>
      <c r="K292" s="53"/>
      <c r="L292" s="53"/>
      <c r="M292" s="54"/>
      <c r="N292" s="54"/>
      <c r="O292" s="55"/>
      <c r="P292" s="55"/>
      <c r="Q292" s="56"/>
      <c r="R292" s="56"/>
      <c r="S292" s="64"/>
      <c r="T292" s="64"/>
      <c r="U292" s="57"/>
      <c r="V292" s="57"/>
      <c r="W292" s="58"/>
      <c r="X292" s="58"/>
      <c r="Y292" s="59"/>
      <c r="Z292" s="59"/>
      <c r="AA292" s="47"/>
      <c r="AB292" s="47"/>
      <c r="AC292" s="60"/>
      <c r="AD292" s="60"/>
      <c r="AE292" s="61"/>
      <c r="AF292" s="61"/>
    </row>
    <row r="293" spans="1:32" x14ac:dyDescent="0.3">
      <c r="A293" s="45" t="s">
        <v>1312</v>
      </c>
      <c r="B293" s="45"/>
      <c r="C293" s="45" t="s">
        <v>1313</v>
      </c>
      <c r="D293" s="45"/>
      <c r="E293" s="45"/>
      <c r="F293" t="s">
        <v>1926</v>
      </c>
      <c r="G293" s="47"/>
      <c r="K293" s="53"/>
      <c r="L293" s="53"/>
      <c r="M293" s="54"/>
      <c r="N293" s="54"/>
      <c r="O293" s="55"/>
      <c r="P293" s="55"/>
      <c r="Q293" s="56"/>
      <c r="R293" s="56"/>
      <c r="S293" s="64"/>
      <c r="T293" s="64"/>
      <c r="U293" s="57"/>
      <c r="V293" s="57"/>
      <c r="W293" s="58"/>
      <c r="X293" s="58"/>
      <c r="Y293" s="59"/>
      <c r="Z293" s="59"/>
      <c r="AA293" s="47"/>
      <c r="AB293" s="47"/>
      <c r="AC293" s="60"/>
      <c r="AD293" s="60"/>
      <c r="AE293" s="61"/>
      <c r="AF293" s="61"/>
    </row>
    <row r="294" spans="1:32" ht="28.8" x14ac:dyDescent="0.3">
      <c r="A294" s="45" t="s">
        <v>1314</v>
      </c>
      <c r="B294" s="45"/>
      <c r="C294" s="45" t="s">
        <v>1315</v>
      </c>
      <c r="D294" s="45"/>
      <c r="E294" s="45"/>
      <c r="F294" t="s">
        <v>1927</v>
      </c>
      <c r="G294" s="47"/>
      <c r="K294" s="53"/>
      <c r="L294" s="53"/>
      <c r="M294" s="54"/>
      <c r="N294" s="54"/>
      <c r="O294" s="55"/>
      <c r="P294" s="55"/>
      <c r="Q294" s="56"/>
      <c r="R294" s="56"/>
      <c r="S294" s="64"/>
      <c r="T294" s="64"/>
      <c r="U294" s="57"/>
      <c r="V294" s="57"/>
      <c r="W294" s="58"/>
      <c r="X294" s="58"/>
      <c r="Y294" s="59"/>
      <c r="Z294" s="59"/>
      <c r="AA294" s="47"/>
      <c r="AB294" s="47"/>
      <c r="AC294" s="60"/>
      <c r="AD294" s="60"/>
      <c r="AE294" s="61"/>
      <c r="AF294" s="61"/>
    </row>
    <row r="295" spans="1:32" ht="28.8" x14ac:dyDescent="0.3">
      <c r="A295" s="45" t="s">
        <v>1316</v>
      </c>
      <c r="B295" s="46">
        <v>0.15140000000000001</v>
      </c>
      <c r="C295" s="45" t="s">
        <v>1317</v>
      </c>
      <c r="D295" s="45" t="s">
        <v>1603</v>
      </c>
      <c r="E295" s="45" t="s">
        <v>1604</v>
      </c>
      <c r="F295" t="s">
        <v>1928</v>
      </c>
      <c r="G295" s="48">
        <v>5.0000000000000001E-3</v>
      </c>
      <c r="K295" s="53" t="s">
        <v>2069</v>
      </c>
      <c r="L295" s="53" t="s">
        <v>2100</v>
      </c>
      <c r="M295" s="54" t="s">
        <v>2235</v>
      </c>
      <c r="N295" s="54" t="s">
        <v>2236</v>
      </c>
      <c r="O295" s="55"/>
      <c r="P295" s="55"/>
      <c r="Q295" s="56" t="s">
        <v>2279</v>
      </c>
      <c r="R295" s="56" t="s">
        <v>2280</v>
      </c>
      <c r="S295" s="64"/>
      <c r="T295" s="64"/>
      <c r="U295" s="57"/>
      <c r="V295" s="57"/>
      <c r="W295" s="58"/>
      <c r="X295" s="58"/>
      <c r="Y295" s="59" t="s">
        <v>2330</v>
      </c>
      <c r="Z295" s="59" t="s">
        <v>2344</v>
      </c>
      <c r="AA295" s="47" t="s">
        <v>2374</v>
      </c>
      <c r="AB295" s="47" t="s">
        <v>2383</v>
      </c>
      <c r="AC295" s="60" t="s">
        <v>2419</v>
      </c>
      <c r="AD295" s="60" t="s">
        <v>2457</v>
      </c>
      <c r="AE295" s="61" t="s">
        <v>2480</v>
      </c>
      <c r="AF295" s="61" t="s">
        <v>2467</v>
      </c>
    </row>
    <row r="296" spans="1:32" x14ac:dyDescent="0.3">
      <c r="A296" s="45" t="s">
        <v>1318</v>
      </c>
      <c r="B296" s="45"/>
      <c r="C296" s="45" t="s">
        <v>1319</v>
      </c>
      <c r="D296" s="45"/>
      <c r="E296" s="45"/>
      <c r="F296" t="s">
        <v>1929</v>
      </c>
      <c r="G296" s="47"/>
      <c r="K296" s="53"/>
      <c r="L296" s="53"/>
      <c r="M296" s="54"/>
      <c r="N296" s="54"/>
      <c r="O296" s="55"/>
      <c r="P296" s="55"/>
      <c r="Q296" s="56"/>
      <c r="R296" s="56"/>
      <c r="S296" s="64"/>
      <c r="T296" s="64"/>
      <c r="U296" s="57"/>
      <c r="V296" s="57"/>
      <c r="W296" s="58"/>
      <c r="X296" s="58"/>
      <c r="Y296" s="59"/>
      <c r="Z296" s="59"/>
      <c r="AA296" s="47"/>
      <c r="AB296" s="47"/>
      <c r="AC296" s="60"/>
      <c r="AD296" s="60"/>
      <c r="AE296" s="61"/>
      <c r="AF296" s="61"/>
    </row>
    <row r="297" spans="1:32" x14ac:dyDescent="0.3">
      <c r="A297" s="45" t="s">
        <v>1320</v>
      </c>
      <c r="B297" s="45"/>
      <c r="C297" s="45" t="s">
        <v>1321</v>
      </c>
      <c r="D297" s="45"/>
      <c r="E297" s="45"/>
      <c r="F297" t="s">
        <v>1930</v>
      </c>
      <c r="G297" s="47"/>
      <c r="K297" s="53"/>
      <c r="L297" s="53"/>
      <c r="M297" s="54"/>
      <c r="N297" s="54"/>
      <c r="O297" s="55"/>
      <c r="P297" s="55"/>
      <c r="Q297" s="56"/>
      <c r="R297" s="56"/>
      <c r="S297" s="64"/>
      <c r="T297" s="64"/>
      <c r="U297" s="57"/>
      <c r="V297" s="57"/>
      <c r="W297" s="58"/>
      <c r="X297" s="58"/>
      <c r="Y297" s="59"/>
      <c r="Z297" s="59"/>
      <c r="AA297" s="47"/>
      <c r="AB297" s="47"/>
      <c r="AC297" s="60"/>
      <c r="AD297" s="60"/>
      <c r="AE297" s="61"/>
      <c r="AF297" s="61"/>
    </row>
    <row r="298" spans="1:32" x14ac:dyDescent="0.3">
      <c r="A298" s="45" t="s">
        <v>1322</v>
      </c>
      <c r="B298" s="45"/>
      <c r="C298" s="45" t="s">
        <v>1323</v>
      </c>
      <c r="D298" s="45"/>
      <c r="E298" s="45"/>
      <c r="F298" t="s">
        <v>1931</v>
      </c>
      <c r="G298" s="47"/>
      <c r="K298" s="53"/>
      <c r="L298" s="53"/>
      <c r="M298" s="54"/>
      <c r="N298" s="54"/>
      <c r="O298" s="55"/>
      <c r="P298" s="55"/>
      <c r="Q298" s="56"/>
      <c r="R298" s="56"/>
      <c r="S298" s="64"/>
      <c r="T298" s="64"/>
      <c r="U298" s="57"/>
      <c r="V298" s="57"/>
      <c r="W298" s="58"/>
      <c r="X298" s="58"/>
      <c r="Y298" s="59"/>
      <c r="Z298" s="59"/>
      <c r="AA298" s="47"/>
      <c r="AB298" s="47"/>
      <c r="AC298" s="60"/>
      <c r="AD298" s="60"/>
      <c r="AE298" s="61"/>
      <c r="AF298" s="61"/>
    </row>
    <row r="299" spans="1:32" x14ac:dyDescent="0.3">
      <c r="A299" s="45" t="s">
        <v>1324</v>
      </c>
      <c r="B299" s="45"/>
      <c r="C299" s="45" t="s">
        <v>1325</v>
      </c>
      <c r="D299" s="45"/>
      <c r="E299" s="45"/>
      <c r="F299" t="s">
        <v>1932</v>
      </c>
      <c r="G299" s="47"/>
      <c r="K299" s="53"/>
      <c r="L299" s="53"/>
      <c r="M299" s="54"/>
      <c r="N299" s="54"/>
      <c r="O299" s="55"/>
      <c r="P299" s="55"/>
      <c r="Q299" s="56"/>
      <c r="R299" s="56"/>
      <c r="S299" s="64"/>
      <c r="T299" s="64"/>
      <c r="U299" s="57"/>
      <c r="V299" s="57"/>
      <c r="W299" s="58"/>
      <c r="X299" s="58"/>
      <c r="Y299" s="59"/>
      <c r="Z299" s="59"/>
      <c r="AA299" s="47"/>
      <c r="AB299" s="47"/>
      <c r="AC299" s="60"/>
      <c r="AD299" s="60"/>
      <c r="AE299" s="61"/>
      <c r="AF299" s="61"/>
    </row>
    <row r="300" spans="1:32" ht="28.8" x14ac:dyDescent="0.3">
      <c r="A300" s="45" t="s">
        <v>1326</v>
      </c>
      <c r="B300" s="45"/>
      <c r="C300" s="45" t="s">
        <v>1327</v>
      </c>
      <c r="D300" s="45"/>
      <c r="E300" s="45"/>
      <c r="F300" t="s">
        <v>1933</v>
      </c>
      <c r="G300" s="47"/>
      <c r="K300" s="53"/>
      <c r="L300" s="53"/>
      <c r="M300" s="54"/>
      <c r="N300" s="54"/>
      <c r="O300" s="55"/>
      <c r="P300" s="55"/>
      <c r="Q300" s="56"/>
      <c r="R300" s="56"/>
      <c r="S300" s="64"/>
      <c r="T300" s="64"/>
      <c r="U300" s="57"/>
      <c r="V300" s="57"/>
      <c r="W300" s="58"/>
      <c r="X300" s="58"/>
      <c r="Y300" s="59"/>
      <c r="Z300" s="59"/>
      <c r="AA300" s="47"/>
      <c r="AB300" s="47"/>
      <c r="AC300" s="60"/>
      <c r="AD300" s="60"/>
      <c r="AE300" s="61"/>
      <c r="AF300" s="61"/>
    </row>
    <row r="301" spans="1:32" ht="72" x14ac:dyDescent="0.3">
      <c r="A301" s="45" t="s">
        <v>1328</v>
      </c>
      <c r="B301" s="46">
        <v>0.1043</v>
      </c>
      <c r="C301" s="45" t="s">
        <v>1329</v>
      </c>
      <c r="D301" s="45" t="s">
        <v>1600</v>
      </c>
      <c r="E301" s="45" t="s">
        <v>1605</v>
      </c>
      <c r="F301" t="s">
        <v>1934</v>
      </c>
      <c r="G301" s="48">
        <v>0.28060000000000002</v>
      </c>
      <c r="K301" s="53" t="s">
        <v>2124</v>
      </c>
      <c r="L301" s="53" t="s">
        <v>2125</v>
      </c>
      <c r="M301" s="54" t="s">
        <v>2237</v>
      </c>
      <c r="N301" s="54" t="s">
        <v>2238</v>
      </c>
      <c r="O301" s="55"/>
      <c r="P301" s="55"/>
      <c r="Q301" s="56"/>
      <c r="R301" s="56"/>
      <c r="S301" s="64"/>
      <c r="T301" s="64"/>
      <c r="U301" s="57" t="s">
        <v>2303</v>
      </c>
      <c r="V301" s="57" t="s">
        <v>2302</v>
      </c>
      <c r="W301" s="58" t="s">
        <v>2316</v>
      </c>
      <c r="X301" s="58" t="s">
        <v>2318</v>
      </c>
      <c r="Y301" s="59" t="s">
        <v>2330</v>
      </c>
      <c r="Z301" s="59" t="s">
        <v>2331</v>
      </c>
      <c r="AA301" s="47" t="s">
        <v>2358</v>
      </c>
      <c r="AB301" s="47" t="s">
        <v>2368</v>
      </c>
      <c r="AC301" s="60" t="s">
        <v>2417</v>
      </c>
      <c r="AD301" s="60" t="s">
        <v>2442</v>
      </c>
      <c r="AE301" s="61" t="s">
        <v>2495</v>
      </c>
      <c r="AF301" s="61" t="s">
        <v>2481</v>
      </c>
    </row>
    <row r="302" spans="1:32" x14ac:dyDescent="0.3">
      <c r="A302" s="45" t="s">
        <v>1330</v>
      </c>
      <c r="B302" s="45"/>
      <c r="C302" s="45" t="s">
        <v>1331</v>
      </c>
      <c r="D302" s="45"/>
      <c r="E302" s="45"/>
      <c r="F302" t="s">
        <v>1935</v>
      </c>
      <c r="G302" s="47"/>
      <c r="K302" s="53"/>
      <c r="L302" s="53"/>
      <c r="M302" s="54"/>
      <c r="N302" s="54"/>
      <c r="O302" s="55"/>
      <c r="P302" s="55"/>
      <c r="Q302" s="56"/>
      <c r="R302" s="56"/>
      <c r="S302" s="64"/>
      <c r="T302" s="64"/>
      <c r="U302" s="57"/>
      <c r="V302" s="57"/>
      <c r="W302" s="58"/>
      <c r="X302" s="58"/>
      <c r="Y302" s="59"/>
      <c r="Z302" s="59"/>
      <c r="AA302" s="47"/>
      <c r="AB302" s="47"/>
      <c r="AC302" s="60"/>
      <c r="AD302" s="60"/>
      <c r="AE302" s="61"/>
      <c r="AF302" s="61"/>
    </row>
    <row r="303" spans="1:32" x14ac:dyDescent="0.3">
      <c r="A303" s="45" t="s">
        <v>1332</v>
      </c>
      <c r="B303" s="45"/>
      <c r="C303" s="45" t="s">
        <v>1333</v>
      </c>
      <c r="D303" s="45"/>
      <c r="E303" s="45"/>
      <c r="F303" t="s">
        <v>1936</v>
      </c>
      <c r="G303" s="47"/>
      <c r="K303" s="53"/>
      <c r="L303" s="53"/>
      <c r="M303" s="54"/>
      <c r="N303" s="54"/>
      <c r="O303" s="55"/>
      <c r="P303" s="55"/>
      <c r="Q303" s="56"/>
      <c r="R303" s="56"/>
      <c r="S303" s="64"/>
      <c r="T303" s="64"/>
      <c r="U303" s="57"/>
      <c r="V303" s="57"/>
      <c r="W303" s="58"/>
      <c r="X303" s="58"/>
      <c r="Y303" s="59"/>
      <c r="Z303" s="59"/>
      <c r="AA303" s="47"/>
      <c r="AB303" s="47"/>
      <c r="AC303" s="60"/>
      <c r="AD303" s="60"/>
      <c r="AE303" s="61"/>
      <c r="AF303" s="61"/>
    </row>
    <row r="304" spans="1:32" x14ac:dyDescent="0.3">
      <c r="A304" s="45" t="s">
        <v>1334</v>
      </c>
      <c r="B304" s="45"/>
      <c r="C304" s="45" t="s">
        <v>1335</v>
      </c>
      <c r="D304" s="45"/>
      <c r="E304" s="45"/>
      <c r="F304" t="s">
        <v>1937</v>
      </c>
      <c r="G304" s="47"/>
      <c r="K304" s="53"/>
      <c r="L304" s="53"/>
      <c r="M304" s="54"/>
      <c r="N304" s="54"/>
      <c r="O304" s="55"/>
      <c r="P304" s="55"/>
      <c r="Q304" s="56"/>
      <c r="R304" s="56"/>
      <c r="S304" s="64"/>
      <c r="T304" s="64"/>
      <c r="U304" s="57"/>
      <c r="V304" s="57"/>
      <c r="W304" s="58"/>
      <c r="X304" s="58"/>
      <c r="Y304" s="59"/>
      <c r="Z304" s="59"/>
      <c r="AA304" s="47"/>
      <c r="AB304" s="47"/>
      <c r="AC304" s="60"/>
      <c r="AD304" s="60"/>
      <c r="AE304" s="61"/>
      <c r="AF304" s="61"/>
    </row>
    <row r="305" spans="1:32" x14ac:dyDescent="0.3">
      <c r="A305" s="45" t="s">
        <v>1336</v>
      </c>
      <c r="B305" s="45"/>
      <c r="C305" s="45" t="s">
        <v>1337</v>
      </c>
      <c r="D305" s="45"/>
      <c r="E305" s="45"/>
      <c r="F305" t="s">
        <v>1938</v>
      </c>
      <c r="G305" s="47"/>
      <c r="K305" s="53"/>
      <c r="L305" s="53"/>
      <c r="M305" s="54"/>
      <c r="N305" s="54"/>
      <c r="O305" s="55"/>
      <c r="P305" s="55"/>
      <c r="Q305" s="56"/>
      <c r="R305" s="56"/>
      <c r="S305" s="64"/>
      <c r="T305" s="64"/>
      <c r="U305" s="57"/>
      <c r="V305" s="57"/>
      <c r="W305" s="58"/>
      <c r="X305" s="58"/>
      <c r="Y305" s="59"/>
      <c r="Z305" s="59"/>
      <c r="AA305" s="47"/>
      <c r="AB305" s="47"/>
      <c r="AC305" s="60"/>
      <c r="AD305" s="60"/>
      <c r="AE305" s="61"/>
      <c r="AF305" s="61"/>
    </row>
    <row r="306" spans="1:32" ht="28.8" x14ac:dyDescent="0.3">
      <c r="A306" s="45" t="s">
        <v>1338</v>
      </c>
      <c r="B306" s="45"/>
      <c r="C306" s="45" t="s">
        <v>1339</v>
      </c>
      <c r="D306" s="45"/>
      <c r="E306" s="45"/>
      <c r="F306" t="s">
        <v>1939</v>
      </c>
      <c r="G306" s="47"/>
      <c r="K306" s="53"/>
      <c r="L306" s="53"/>
      <c r="M306" s="54"/>
      <c r="N306" s="54"/>
      <c r="O306" s="55"/>
      <c r="P306" s="55"/>
      <c r="Q306" s="56"/>
      <c r="R306" s="56"/>
      <c r="S306" s="64"/>
      <c r="T306" s="64"/>
      <c r="U306" s="57"/>
      <c r="V306" s="57"/>
      <c r="W306" s="58"/>
      <c r="X306" s="58"/>
      <c r="Y306" s="59"/>
      <c r="Z306" s="59"/>
      <c r="AA306" s="47"/>
      <c r="AB306" s="47"/>
      <c r="AC306" s="60"/>
      <c r="AD306" s="60"/>
      <c r="AE306" s="61"/>
      <c r="AF306" s="61"/>
    </row>
    <row r="307" spans="1:32" x14ac:dyDescent="0.3">
      <c r="A307" s="45" t="s">
        <v>1340</v>
      </c>
      <c r="B307" s="45"/>
      <c r="C307" s="45" t="s">
        <v>1341</v>
      </c>
      <c r="D307" s="45"/>
      <c r="E307" s="45"/>
      <c r="F307" t="s">
        <v>1940</v>
      </c>
      <c r="G307" s="47"/>
      <c r="K307" s="53"/>
      <c r="L307" s="53"/>
      <c r="M307" s="54"/>
      <c r="N307" s="54"/>
      <c r="O307" s="55"/>
      <c r="P307" s="55"/>
      <c r="Q307" s="56"/>
      <c r="R307" s="56"/>
      <c r="S307" s="64"/>
      <c r="T307" s="64"/>
      <c r="U307" s="57"/>
      <c r="V307" s="57"/>
      <c r="W307" s="58"/>
      <c r="X307" s="58"/>
      <c r="Y307" s="59"/>
      <c r="Z307" s="59"/>
      <c r="AA307" s="47"/>
      <c r="AB307" s="47"/>
      <c r="AC307" s="60"/>
      <c r="AD307" s="60"/>
      <c r="AE307" s="61"/>
      <c r="AF307" s="61"/>
    </row>
    <row r="308" spans="1:32" x14ac:dyDescent="0.3">
      <c r="A308" s="45" t="s">
        <v>1342</v>
      </c>
      <c r="B308" s="45"/>
      <c r="C308" s="45" t="s">
        <v>1343</v>
      </c>
      <c r="D308" s="45"/>
      <c r="E308" s="45"/>
      <c r="F308" t="s">
        <v>1941</v>
      </c>
      <c r="G308" s="47"/>
      <c r="K308" s="53"/>
      <c r="L308" s="53"/>
      <c r="M308" s="54"/>
      <c r="N308" s="54"/>
      <c r="O308" s="55"/>
      <c r="P308" s="55"/>
      <c r="Q308" s="56"/>
      <c r="R308" s="56"/>
      <c r="S308" s="64"/>
      <c r="T308" s="64"/>
      <c r="U308" s="57"/>
      <c r="V308" s="57"/>
      <c r="W308" s="58"/>
      <c r="X308" s="58"/>
      <c r="Y308" s="59"/>
      <c r="Z308" s="59"/>
      <c r="AA308" s="47"/>
      <c r="AB308" s="47"/>
      <c r="AC308" s="60"/>
      <c r="AD308" s="60"/>
      <c r="AE308" s="61"/>
      <c r="AF308" s="61"/>
    </row>
    <row r="309" spans="1:32" x14ac:dyDescent="0.3">
      <c r="A309" s="45" t="s">
        <v>1344</v>
      </c>
      <c r="B309" s="45"/>
      <c r="C309" s="45" t="s">
        <v>1345</v>
      </c>
      <c r="D309" s="45"/>
      <c r="E309" s="45"/>
      <c r="F309" t="s">
        <v>1942</v>
      </c>
      <c r="G309" s="47"/>
      <c r="K309" s="53"/>
      <c r="L309" s="53"/>
      <c r="M309" s="54"/>
      <c r="N309" s="54"/>
      <c r="O309" s="55"/>
      <c r="P309" s="55"/>
      <c r="Q309" s="56"/>
      <c r="R309" s="56"/>
      <c r="S309" s="64"/>
      <c r="T309" s="64"/>
      <c r="U309" s="57"/>
      <c r="V309" s="57"/>
      <c r="W309" s="58"/>
      <c r="X309" s="58"/>
      <c r="Y309" s="59"/>
      <c r="Z309" s="59"/>
      <c r="AA309" s="47"/>
      <c r="AB309" s="47"/>
      <c r="AC309" s="60"/>
      <c r="AD309" s="60"/>
      <c r="AE309" s="61"/>
      <c r="AF309" s="61"/>
    </row>
    <row r="310" spans="1:32" x14ac:dyDescent="0.3">
      <c r="A310" s="45" t="s">
        <v>63</v>
      </c>
      <c r="B310" s="45"/>
      <c r="C310" s="45" t="s">
        <v>1346</v>
      </c>
      <c r="D310" s="45"/>
      <c r="E310" s="45"/>
      <c r="F310" t="s">
        <v>1943</v>
      </c>
      <c r="G310" s="47"/>
      <c r="K310" s="53"/>
      <c r="L310" s="53"/>
      <c r="M310" s="54"/>
      <c r="N310" s="54"/>
      <c r="O310" s="55"/>
      <c r="P310" s="55"/>
      <c r="Q310" s="56"/>
      <c r="R310" s="56"/>
      <c r="S310" s="64"/>
      <c r="T310" s="64"/>
      <c r="U310" s="57"/>
      <c r="V310" s="57"/>
      <c r="W310" s="58"/>
      <c r="X310" s="58"/>
      <c r="Y310" s="59"/>
      <c r="Z310" s="59"/>
      <c r="AA310" s="47"/>
      <c r="AB310" s="47"/>
      <c r="AC310" s="60"/>
      <c r="AD310" s="60"/>
      <c r="AE310" s="61"/>
      <c r="AF310" s="61"/>
    </row>
    <row r="311" spans="1:32" ht="28.8" x14ac:dyDescent="0.3">
      <c r="A311" s="45" t="s">
        <v>79</v>
      </c>
      <c r="B311" s="46">
        <v>0.25419999999999998</v>
      </c>
      <c r="C311" s="45" t="s">
        <v>1347</v>
      </c>
      <c r="D311" s="45" t="s">
        <v>1606</v>
      </c>
      <c r="E311" s="45" t="s">
        <v>1607</v>
      </c>
      <c r="F311" t="s">
        <v>1944</v>
      </c>
      <c r="G311" s="48">
        <v>6.8900000000000003E-2</v>
      </c>
      <c r="K311" s="53"/>
      <c r="L311" s="53"/>
      <c r="M311" s="54"/>
      <c r="N311" s="54"/>
      <c r="O311" s="55"/>
      <c r="P311" s="55"/>
      <c r="Q311" s="56" t="s">
        <v>2279</v>
      </c>
      <c r="R311" s="56" t="s">
        <v>2286</v>
      </c>
      <c r="S311" s="64"/>
      <c r="T311" s="64"/>
      <c r="U311" s="57"/>
      <c r="V311" s="57"/>
      <c r="W311" s="58"/>
      <c r="X311" s="58"/>
      <c r="Y311" s="59" t="s">
        <v>2330</v>
      </c>
      <c r="Z311" s="59" t="s">
        <v>2331</v>
      </c>
      <c r="AA311" s="47" t="s">
        <v>2374</v>
      </c>
      <c r="AB311" s="47" t="s">
        <v>2376</v>
      </c>
      <c r="AC311" s="60" t="s">
        <v>2425</v>
      </c>
      <c r="AD311" s="60" t="s">
        <v>2418</v>
      </c>
      <c r="AE311" s="61" t="s">
        <v>2484</v>
      </c>
      <c r="AF311" s="61" t="s">
        <v>2477</v>
      </c>
    </row>
    <row r="312" spans="1:32" x14ac:dyDescent="0.3">
      <c r="A312" s="45" t="s">
        <v>1348</v>
      </c>
      <c r="B312" s="45"/>
      <c r="C312" s="45" t="s">
        <v>1349</v>
      </c>
      <c r="D312" s="45"/>
      <c r="E312" s="45"/>
      <c r="F312" t="s">
        <v>1945</v>
      </c>
      <c r="G312" s="47"/>
      <c r="K312" s="53"/>
      <c r="L312" s="53"/>
      <c r="M312" s="54"/>
      <c r="N312" s="54"/>
      <c r="O312" s="55"/>
      <c r="P312" s="55"/>
      <c r="Q312" s="56"/>
      <c r="R312" s="56"/>
      <c r="S312" s="64"/>
      <c r="T312" s="64"/>
      <c r="U312" s="57"/>
      <c r="V312" s="57"/>
      <c r="W312" s="58"/>
      <c r="X312" s="58"/>
      <c r="Y312" s="59"/>
      <c r="Z312" s="59"/>
      <c r="AA312" s="47"/>
      <c r="AB312" s="47"/>
      <c r="AC312" s="60"/>
      <c r="AD312" s="60"/>
      <c r="AE312" s="61"/>
      <c r="AF312" s="61"/>
    </row>
    <row r="313" spans="1:32" x14ac:dyDescent="0.3">
      <c r="A313" s="45" t="s">
        <v>354</v>
      </c>
      <c r="B313" s="45"/>
      <c r="C313" s="45" t="s">
        <v>1350</v>
      </c>
      <c r="D313" s="45"/>
      <c r="E313" s="45"/>
      <c r="F313" t="s">
        <v>1946</v>
      </c>
      <c r="G313" s="47"/>
      <c r="K313" s="53"/>
      <c r="L313" s="53"/>
      <c r="M313" s="54"/>
      <c r="N313" s="54"/>
      <c r="O313" s="55"/>
      <c r="P313" s="55"/>
      <c r="Q313" s="56"/>
      <c r="R313" s="56"/>
      <c r="S313" s="64"/>
      <c r="T313" s="64"/>
      <c r="U313" s="57"/>
      <c r="V313" s="57"/>
      <c r="W313" s="58"/>
      <c r="X313" s="58"/>
      <c r="Y313" s="59"/>
      <c r="Z313" s="59"/>
      <c r="AA313" s="47"/>
      <c r="AB313" s="47"/>
      <c r="AC313" s="60"/>
      <c r="AD313" s="60"/>
      <c r="AE313" s="61"/>
      <c r="AF313" s="61"/>
    </row>
    <row r="314" spans="1:32" x14ac:dyDescent="0.3">
      <c r="A314" s="45" t="s">
        <v>476</v>
      </c>
      <c r="B314" s="45"/>
      <c r="C314" s="45" t="s">
        <v>1351</v>
      </c>
      <c r="D314" s="45"/>
      <c r="E314" s="45"/>
      <c r="F314" t="s">
        <v>1947</v>
      </c>
      <c r="G314" s="47"/>
      <c r="K314" s="53"/>
      <c r="L314" s="53"/>
      <c r="M314" s="54"/>
      <c r="N314" s="54"/>
      <c r="O314" s="55"/>
      <c r="P314" s="55"/>
      <c r="Q314" s="56"/>
      <c r="R314" s="56"/>
      <c r="S314" s="64"/>
      <c r="T314" s="64"/>
      <c r="U314" s="57"/>
      <c r="V314" s="57"/>
      <c r="W314" s="58"/>
      <c r="X314" s="58"/>
      <c r="Y314" s="59"/>
      <c r="Z314" s="59"/>
      <c r="AA314" s="47"/>
      <c r="AB314" s="47"/>
      <c r="AC314" s="60"/>
      <c r="AD314" s="60"/>
      <c r="AE314" s="61"/>
      <c r="AF314" s="61"/>
    </row>
    <row r="315" spans="1:32" ht="72" x14ac:dyDescent="0.3">
      <c r="A315" s="45" t="s">
        <v>660</v>
      </c>
      <c r="B315" s="46">
        <v>0.2457</v>
      </c>
      <c r="C315" s="45" t="s">
        <v>1352</v>
      </c>
      <c r="D315" s="45" t="s">
        <v>1608</v>
      </c>
      <c r="E315" s="45" t="s">
        <v>1609</v>
      </c>
      <c r="F315" t="s">
        <v>1948</v>
      </c>
      <c r="G315" s="48">
        <v>0.47389999999999999</v>
      </c>
      <c r="K315" s="53" t="s">
        <v>2126</v>
      </c>
      <c r="L315" s="53" t="s">
        <v>2127</v>
      </c>
      <c r="M315" s="54" t="s">
        <v>2239</v>
      </c>
      <c r="N315" s="54" t="s">
        <v>2240</v>
      </c>
      <c r="O315" s="55" t="s">
        <v>2277</v>
      </c>
      <c r="P315" s="55" t="s">
        <v>2278</v>
      </c>
      <c r="Q315" s="56" t="s">
        <v>2296</v>
      </c>
      <c r="R315" s="56" t="s">
        <v>2282</v>
      </c>
      <c r="S315" s="64"/>
      <c r="T315" s="64"/>
      <c r="U315" s="57" t="s">
        <v>2306</v>
      </c>
      <c r="V315" s="57" t="s">
        <v>2313</v>
      </c>
      <c r="W315" s="58" t="s">
        <v>2316</v>
      </c>
      <c r="X315" s="58" t="s">
        <v>2321</v>
      </c>
      <c r="Y315" s="59" t="s">
        <v>2352</v>
      </c>
      <c r="Z315" s="59" t="s">
        <v>2353</v>
      </c>
      <c r="AA315" s="47" t="s">
        <v>2384</v>
      </c>
      <c r="AB315" s="47" t="s">
        <v>2382</v>
      </c>
      <c r="AC315" s="60" t="s">
        <v>2458</v>
      </c>
      <c r="AD315" s="60" t="s">
        <v>2428</v>
      </c>
      <c r="AE315" s="61" t="s">
        <v>2476</v>
      </c>
      <c r="AF315" s="61" t="s">
        <v>2490</v>
      </c>
    </row>
    <row r="316" spans="1:32" ht="72" x14ac:dyDescent="0.3">
      <c r="A316" s="45" t="s">
        <v>392</v>
      </c>
      <c r="B316" s="46">
        <v>0.33250000000000002</v>
      </c>
      <c r="C316" s="45" t="s">
        <v>1353</v>
      </c>
      <c r="D316" s="45" t="s">
        <v>1610</v>
      </c>
      <c r="E316" s="45" t="s">
        <v>1611</v>
      </c>
      <c r="F316" t="s">
        <v>1949</v>
      </c>
      <c r="G316" s="48">
        <v>1.5E-3</v>
      </c>
      <c r="K316" s="53" t="s">
        <v>2065</v>
      </c>
      <c r="L316" s="53" t="s">
        <v>2083</v>
      </c>
      <c r="M316" s="54" t="s">
        <v>2241</v>
      </c>
      <c r="N316" s="54" t="s">
        <v>2242</v>
      </c>
      <c r="O316" s="55"/>
      <c r="P316" s="55"/>
      <c r="Q316" s="56"/>
      <c r="R316" s="56"/>
      <c r="S316" s="64"/>
      <c r="T316" s="64"/>
      <c r="U316" s="57" t="s">
        <v>2307</v>
      </c>
      <c r="V316" s="57" t="s">
        <v>2302</v>
      </c>
      <c r="W316" s="58" t="s">
        <v>2316</v>
      </c>
      <c r="X316" s="58" t="s">
        <v>2322</v>
      </c>
      <c r="Y316" s="59" t="s">
        <v>2334</v>
      </c>
      <c r="Z316" s="59" t="s">
        <v>2346</v>
      </c>
      <c r="AA316" s="47" t="s">
        <v>2408</v>
      </c>
      <c r="AB316" s="47" t="s">
        <v>2409</v>
      </c>
      <c r="AC316" s="60"/>
      <c r="AD316" s="60"/>
      <c r="AE316" s="61" t="s">
        <v>2471</v>
      </c>
      <c r="AF316" s="61" t="s">
        <v>2485</v>
      </c>
    </row>
    <row r="317" spans="1:32" x14ac:dyDescent="0.3">
      <c r="A317" s="45" t="s">
        <v>67</v>
      </c>
      <c r="B317" s="45"/>
      <c r="C317" s="45" t="s">
        <v>1354</v>
      </c>
      <c r="D317" s="45"/>
      <c r="E317" s="45"/>
      <c r="F317" t="s">
        <v>1950</v>
      </c>
      <c r="G317" s="47"/>
      <c r="K317" s="53"/>
      <c r="L317" s="53"/>
      <c r="M317" s="54"/>
      <c r="N317" s="54"/>
      <c r="O317" s="55"/>
      <c r="P317" s="55"/>
      <c r="Q317" s="56"/>
      <c r="R317" s="56"/>
      <c r="S317" s="64"/>
      <c r="T317" s="64"/>
      <c r="U317" s="57"/>
      <c r="V317" s="57"/>
      <c r="W317" s="58"/>
      <c r="X317" s="58"/>
      <c r="Y317" s="59"/>
      <c r="Z317" s="59"/>
      <c r="AA317" s="47"/>
      <c r="AB317" s="47"/>
      <c r="AC317" s="60"/>
      <c r="AD317" s="60"/>
      <c r="AE317" s="61"/>
      <c r="AF317" s="61"/>
    </row>
    <row r="318" spans="1:32" x14ac:dyDescent="0.3">
      <c r="A318" s="45" t="s">
        <v>271</v>
      </c>
      <c r="B318" s="45"/>
      <c r="C318" s="45" t="s">
        <v>1355</v>
      </c>
      <c r="D318" s="45"/>
      <c r="E318" s="45"/>
      <c r="F318" t="s">
        <v>1951</v>
      </c>
      <c r="G318" s="47"/>
      <c r="K318" s="53"/>
      <c r="L318" s="53"/>
      <c r="M318" s="54"/>
      <c r="N318" s="54"/>
      <c r="O318" s="55"/>
      <c r="P318" s="55"/>
      <c r="Q318" s="56"/>
      <c r="R318" s="56"/>
      <c r="S318" s="64"/>
      <c r="T318" s="64"/>
      <c r="U318" s="57"/>
      <c r="V318" s="57"/>
      <c r="W318" s="58"/>
      <c r="X318" s="58"/>
      <c r="Y318" s="59"/>
      <c r="Z318" s="59"/>
      <c r="AA318" s="47"/>
      <c r="AB318" s="47"/>
      <c r="AC318" s="60"/>
      <c r="AD318" s="60"/>
      <c r="AE318" s="61"/>
      <c r="AF318" s="61"/>
    </row>
    <row r="319" spans="1:32" ht="28.8" x14ac:dyDescent="0.3">
      <c r="A319" s="45" t="s">
        <v>1356</v>
      </c>
      <c r="B319" s="46">
        <v>0.20799999999999999</v>
      </c>
      <c r="C319" s="45" t="s">
        <v>1357</v>
      </c>
      <c r="D319" s="45" t="s">
        <v>1612</v>
      </c>
      <c r="E319" s="45" t="s">
        <v>1613</v>
      </c>
      <c r="F319" t="s">
        <v>1952</v>
      </c>
      <c r="G319" s="48">
        <v>0.1638</v>
      </c>
      <c r="K319" s="53" t="s">
        <v>2081</v>
      </c>
      <c r="L319" s="53" t="s">
        <v>2128</v>
      </c>
      <c r="M319" s="54" t="s">
        <v>2243</v>
      </c>
      <c r="N319" s="54" t="s">
        <v>2244</v>
      </c>
      <c r="O319" s="55"/>
      <c r="P319" s="55"/>
      <c r="Q319" s="56" t="s">
        <v>2296</v>
      </c>
      <c r="R319" s="56" t="s">
        <v>2297</v>
      </c>
      <c r="S319" s="64"/>
      <c r="T319" s="64"/>
      <c r="U319" s="57"/>
      <c r="V319" s="57"/>
      <c r="W319" s="58"/>
      <c r="X319" s="58"/>
      <c r="Y319" s="59"/>
      <c r="Z319" s="59"/>
      <c r="AA319" s="47" t="s">
        <v>2374</v>
      </c>
      <c r="AB319" s="47" t="s">
        <v>2375</v>
      </c>
      <c r="AC319" s="60" t="s">
        <v>2429</v>
      </c>
      <c r="AD319" s="60" t="s">
        <v>2459</v>
      </c>
      <c r="AE319" s="61" t="s">
        <v>2468</v>
      </c>
      <c r="AF319" s="61" t="s">
        <v>2488</v>
      </c>
    </row>
    <row r="320" spans="1:32" ht="28.8" x14ac:dyDescent="0.3">
      <c r="A320" s="45" t="s">
        <v>1358</v>
      </c>
      <c r="B320" s="45"/>
      <c r="C320" s="45" t="s">
        <v>1359</v>
      </c>
      <c r="D320" s="45"/>
      <c r="E320" s="45"/>
      <c r="F320" t="s">
        <v>1953</v>
      </c>
      <c r="G320" s="47"/>
      <c r="K320" s="53"/>
      <c r="L320" s="53"/>
      <c r="M320" s="54"/>
      <c r="N320" s="54"/>
      <c r="O320" s="55"/>
      <c r="P320" s="55"/>
      <c r="Q320" s="56"/>
      <c r="R320" s="56"/>
      <c r="S320" s="64"/>
      <c r="T320" s="64"/>
      <c r="U320" s="57"/>
      <c r="V320" s="57"/>
      <c r="W320" s="58"/>
      <c r="X320" s="58"/>
      <c r="Y320" s="59"/>
      <c r="Z320" s="59"/>
      <c r="AA320" s="47"/>
      <c r="AB320" s="47"/>
      <c r="AC320" s="60"/>
      <c r="AD320" s="60"/>
      <c r="AE320" s="61"/>
      <c r="AF320" s="61"/>
    </row>
    <row r="321" spans="1:32" x14ac:dyDescent="0.3">
      <c r="A321" s="45" t="s">
        <v>1360</v>
      </c>
      <c r="B321" s="45"/>
      <c r="C321" s="45" t="s">
        <v>1361</v>
      </c>
      <c r="D321" s="45"/>
      <c r="E321" s="45"/>
      <c r="F321" t="s">
        <v>1954</v>
      </c>
      <c r="G321" s="47"/>
      <c r="K321" s="53"/>
      <c r="L321" s="53"/>
      <c r="M321" s="54"/>
      <c r="N321" s="54"/>
      <c r="O321" s="55"/>
      <c r="P321" s="55"/>
      <c r="Q321" s="56"/>
      <c r="R321" s="56"/>
      <c r="S321" s="64"/>
      <c r="T321" s="64"/>
      <c r="U321" s="57"/>
      <c r="V321" s="57"/>
      <c r="W321" s="58"/>
      <c r="X321" s="58"/>
      <c r="Y321" s="59"/>
      <c r="Z321" s="59"/>
      <c r="AA321" s="47"/>
      <c r="AB321" s="47"/>
      <c r="AC321" s="60"/>
      <c r="AD321" s="60"/>
      <c r="AE321" s="61"/>
      <c r="AF321" s="61"/>
    </row>
    <row r="322" spans="1:32" ht="28.8" x14ac:dyDescent="0.3">
      <c r="A322" s="45" t="s">
        <v>1362</v>
      </c>
      <c r="B322" s="45"/>
      <c r="C322" s="45" t="s">
        <v>1363</v>
      </c>
      <c r="D322" s="45"/>
      <c r="E322" s="45" t="s">
        <v>1614</v>
      </c>
      <c r="F322" t="s">
        <v>1955</v>
      </c>
      <c r="G322" s="49">
        <v>0.01</v>
      </c>
      <c r="K322" s="53"/>
      <c r="L322" s="53"/>
      <c r="M322" s="54"/>
      <c r="N322" s="54"/>
      <c r="O322" s="55"/>
      <c r="P322" s="55"/>
      <c r="Q322" s="56" t="s">
        <v>2279</v>
      </c>
      <c r="R322" s="56" t="s">
        <v>2280</v>
      </c>
      <c r="S322" s="64"/>
      <c r="T322" s="64"/>
      <c r="U322" s="57"/>
      <c r="V322" s="57"/>
      <c r="W322" s="58"/>
      <c r="X322" s="58"/>
      <c r="Y322" s="59"/>
      <c r="Z322" s="59"/>
      <c r="AA322" s="47" t="s">
        <v>2358</v>
      </c>
      <c r="AB322" s="47" t="s">
        <v>2378</v>
      </c>
      <c r="AC322" s="60"/>
      <c r="AD322" s="60"/>
      <c r="AE322" s="61"/>
      <c r="AF322" s="61"/>
    </row>
    <row r="323" spans="1:32" ht="72" x14ac:dyDescent="0.3">
      <c r="A323" s="45" t="s">
        <v>1364</v>
      </c>
      <c r="B323" s="46">
        <v>9.7900000000000001E-2</v>
      </c>
      <c r="C323" s="45" t="s">
        <v>1365</v>
      </c>
      <c r="D323" s="45" t="s">
        <v>1615</v>
      </c>
      <c r="E323" s="45" t="s">
        <v>1616</v>
      </c>
      <c r="F323" t="s">
        <v>1956</v>
      </c>
      <c r="G323" s="48">
        <v>3.4799999999999998E-2</v>
      </c>
      <c r="K323" s="53" t="s">
        <v>2067</v>
      </c>
      <c r="L323" s="53" t="s">
        <v>2129</v>
      </c>
      <c r="M323" s="54" t="s">
        <v>2141</v>
      </c>
      <c r="N323" s="54" t="s">
        <v>2245</v>
      </c>
      <c r="O323" s="55"/>
      <c r="P323" s="55"/>
      <c r="Q323" s="56" t="s">
        <v>2279</v>
      </c>
      <c r="R323" s="56" t="s">
        <v>2280</v>
      </c>
      <c r="S323" s="64"/>
      <c r="T323" s="64"/>
      <c r="U323" s="57" t="s">
        <v>2308</v>
      </c>
      <c r="V323" s="57" t="s">
        <v>2302</v>
      </c>
      <c r="W323" s="58" t="s">
        <v>2316</v>
      </c>
      <c r="X323" s="58" t="s">
        <v>2323</v>
      </c>
      <c r="Y323" s="59" t="s">
        <v>2341</v>
      </c>
      <c r="Z323" s="59" t="s">
        <v>2348</v>
      </c>
      <c r="AA323" s="47" t="s">
        <v>2374</v>
      </c>
      <c r="AB323" s="47" t="s">
        <v>2383</v>
      </c>
      <c r="AC323" s="60" t="s">
        <v>2425</v>
      </c>
      <c r="AD323" s="60" t="s">
        <v>2457</v>
      </c>
      <c r="AE323" s="61" t="s">
        <v>2471</v>
      </c>
      <c r="AF323" s="61" t="s">
        <v>2503</v>
      </c>
    </row>
    <row r="324" spans="1:32" ht="72" x14ac:dyDescent="0.3">
      <c r="A324" s="45" t="s">
        <v>558</v>
      </c>
      <c r="B324" s="46">
        <v>0.22869999999999999</v>
      </c>
      <c r="C324" s="45" t="s">
        <v>1366</v>
      </c>
      <c r="D324" s="45" t="s">
        <v>1479</v>
      </c>
      <c r="E324" s="45" t="s">
        <v>1617</v>
      </c>
      <c r="F324" t="s">
        <v>1957</v>
      </c>
      <c r="G324" s="48">
        <v>6.1000000000000004E-3</v>
      </c>
      <c r="K324" s="53" t="s">
        <v>2069</v>
      </c>
      <c r="L324" s="53" t="s">
        <v>2130</v>
      </c>
      <c r="M324" s="54" t="s">
        <v>2246</v>
      </c>
      <c r="N324" s="54" t="s">
        <v>2247</v>
      </c>
      <c r="O324" s="55" t="s">
        <v>2269</v>
      </c>
      <c r="P324" s="55" t="s">
        <v>2270</v>
      </c>
      <c r="Q324" s="56"/>
      <c r="R324" s="56"/>
      <c r="S324" s="64"/>
      <c r="T324" s="64"/>
      <c r="U324" s="57" t="s">
        <v>2307</v>
      </c>
      <c r="V324" s="57" t="s">
        <v>2302</v>
      </c>
      <c r="W324" s="58" t="s">
        <v>2316</v>
      </c>
      <c r="X324" s="58" t="s">
        <v>2322</v>
      </c>
      <c r="Y324" s="59" t="s">
        <v>2341</v>
      </c>
      <c r="Z324" s="59" t="s">
        <v>2335</v>
      </c>
      <c r="AA324" s="47" t="s">
        <v>2384</v>
      </c>
      <c r="AB324" s="47" t="s">
        <v>2410</v>
      </c>
      <c r="AC324" s="60"/>
      <c r="AD324" s="60"/>
      <c r="AE324" s="61" t="s">
        <v>2470</v>
      </c>
      <c r="AF324" s="61" t="s">
        <v>2467</v>
      </c>
    </row>
    <row r="325" spans="1:32" ht="72" x14ac:dyDescent="0.3">
      <c r="A325" s="45" t="s">
        <v>1367</v>
      </c>
      <c r="B325" s="46">
        <v>8.6400000000000005E-2</v>
      </c>
      <c r="C325" s="45" t="s">
        <v>1368</v>
      </c>
      <c r="D325" s="45" t="s">
        <v>1618</v>
      </c>
      <c r="E325" s="45" t="s">
        <v>1619</v>
      </c>
      <c r="F325" t="s">
        <v>1958</v>
      </c>
      <c r="G325" s="48">
        <v>0.19089999999999999</v>
      </c>
      <c r="K325" s="53" t="s">
        <v>2126</v>
      </c>
      <c r="L325" s="53" t="s">
        <v>2131</v>
      </c>
      <c r="M325" s="54" t="s">
        <v>2248</v>
      </c>
      <c r="N325" s="54" t="s">
        <v>2249</v>
      </c>
      <c r="O325" s="55"/>
      <c r="P325" s="55"/>
      <c r="Q325" s="56" t="s">
        <v>2289</v>
      </c>
      <c r="R325" s="56" t="s">
        <v>2292</v>
      </c>
      <c r="S325" s="64"/>
      <c r="T325" s="64"/>
      <c r="U325" s="57" t="s">
        <v>2312</v>
      </c>
      <c r="V325" s="57" t="s">
        <v>2313</v>
      </c>
      <c r="W325" s="58" t="s">
        <v>2324</v>
      </c>
      <c r="X325" s="58" t="s">
        <v>2327</v>
      </c>
      <c r="Y325" s="59" t="s">
        <v>2330</v>
      </c>
      <c r="Z325" s="59" t="s">
        <v>2338</v>
      </c>
      <c r="AA325" s="47" t="s">
        <v>2395</v>
      </c>
      <c r="AB325" s="47" t="s">
        <v>2397</v>
      </c>
      <c r="AC325" s="60" t="s">
        <v>2425</v>
      </c>
      <c r="AD325" s="60" t="s">
        <v>2460</v>
      </c>
      <c r="AE325" s="61" t="s">
        <v>2480</v>
      </c>
      <c r="AF325" s="61" t="s">
        <v>2491</v>
      </c>
    </row>
    <row r="326" spans="1:32" ht="72" x14ac:dyDescent="0.3">
      <c r="A326" s="45" t="s">
        <v>1369</v>
      </c>
      <c r="B326" s="46">
        <v>0.2031</v>
      </c>
      <c r="C326" s="45" t="s">
        <v>1370</v>
      </c>
      <c r="D326" s="45" t="s">
        <v>1620</v>
      </c>
      <c r="E326" s="45" t="s">
        <v>1621</v>
      </c>
      <c r="F326" t="s">
        <v>1959</v>
      </c>
      <c r="G326" s="48">
        <v>1.2800000000000001E-2</v>
      </c>
      <c r="K326" s="53" t="s">
        <v>2132</v>
      </c>
      <c r="L326" s="53" t="s">
        <v>2133</v>
      </c>
      <c r="M326" s="54" t="s">
        <v>2250</v>
      </c>
      <c r="N326" s="54" t="s">
        <v>2251</v>
      </c>
      <c r="O326" s="55"/>
      <c r="P326" s="55"/>
      <c r="Q326" s="56" t="s">
        <v>2298</v>
      </c>
      <c r="R326" s="56" t="s">
        <v>2293</v>
      </c>
      <c r="S326" s="64"/>
      <c r="T326" s="64"/>
      <c r="U326" s="57" t="s">
        <v>2307</v>
      </c>
      <c r="V326" s="57" t="s">
        <v>2302</v>
      </c>
      <c r="W326" s="58" t="s">
        <v>2316</v>
      </c>
      <c r="X326" s="58" t="s">
        <v>2322</v>
      </c>
      <c r="Y326" s="59" t="s">
        <v>2336</v>
      </c>
      <c r="Z326" s="59" t="s">
        <v>2348</v>
      </c>
      <c r="AA326" s="47" t="s">
        <v>2356</v>
      </c>
      <c r="AB326" s="47" t="s">
        <v>2407</v>
      </c>
      <c r="AC326" s="60" t="s">
        <v>2461</v>
      </c>
      <c r="AD326" s="60" t="s">
        <v>2462</v>
      </c>
      <c r="AE326" s="61" t="s">
        <v>2504</v>
      </c>
      <c r="AF326" s="61" t="s">
        <v>2505</v>
      </c>
    </row>
    <row r="327" spans="1:32" ht="28.8" x14ac:dyDescent="0.3">
      <c r="A327" s="45" t="s">
        <v>1371</v>
      </c>
      <c r="B327" s="45"/>
      <c r="C327" s="45" t="s">
        <v>1372</v>
      </c>
      <c r="D327" s="45"/>
      <c r="E327" s="45" t="s">
        <v>1622</v>
      </c>
      <c r="F327" t="s">
        <v>1960</v>
      </c>
      <c r="G327" s="48">
        <v>8.9999999999999998E-4</v>
      </c>
      <c r="K327" s="53"/>
      <c r="L327" s="53"/>
      <c r="M327" s="54"/>
      <c r="N327" s="54"/>
      <c r="O327" s="55"/>
      <c r="P327" s="55"/>
      <c r="Q327" s="56"/>
      <c r="R327" s="56"/>
      <c r="S327" s="64"/>
      <c r="T327" s="64"/>
      <c r="U327" s="57"/>
      <c r="V327" s="57"/>
      <c r="W327" s="58"/>
      <c r="X327" s="58"/>
      <c r="Y327" s="59"/>
      <c r="Z327" s="59"/>
      <c r="AA327" s="47"/>
      <c r="AB327" s="47"/>
      <c r="AC327" s="60"/>
      <c r="AD327" s="60"/>
      <c r="AE327" s="61"/>
      <c r="AF327" s="61"/>
    </row>
    <row r="328" spans="1:32" ht="28.8" x14ac:dyDescent="0.3">
      <c r="A328" s="45" t="s">
        <v>1373</v>
      </c>
      <c r="B328" s="45"/>
      <c r="C328" s="45" t="s">
        <v>1374</v>
      </c>
      <c r="D328" s="45"/>
      <c r="E328" s="45" t="s">
        <v>1623</v>
      </c>
      <c r="F328" t="s">
        <v>1961</v>
      </c>
      <c r="G328" s="48">
        <v>3.73E-2</v>
      </c>
      <c r="K328" s="53" t="s">
        <v>2067</v>
      </c>
      <c r="L328" s="53" t="s">
        <v>2134</v>
      </c>
      <c r="M328" s="54" t="s">
        <v>2141</v>
      </c>
      <c r="N328" s="54" t="s">
        <v>2252</v>
      </c>
      <c r="O328" s="55"/>
      <c r="P328" s="55"/>
      <c r="Q328" s="56"/>
      <c r="R328" s="56"/>
      <c r="S328" s="64"/>
      <c r="T328" s="64"/>
      <c r="U328" s="57"/>
      <c r="V328" s="57"/>
      <c r="W328" s="58"/>
      <c r="X328" s="58"/>
      <c r="Y328" s="59" t="s">
        <v>2332</v>
      </c>
      <c r="Z328" s="59" t="s">
        <v>2331</v>
      </c>
      <c r="AA328" s="47" t="s">
        <v>2358</v>
      </c>
      <c r="AB328" s="47" t="s">
        <v>2411</v>
      </c>
      <c r="AC328" s="60"/>
      <c r="AD328" s="60"/>
      <c r="AE328" s="61"/>
      <c r="AF328" s="61"/>
    </row>
    <row r="329" spans="1:32" x14ac:dyDescent="0.3">
      <c r="A329" s="45" t="s">
        <v>1375</v>
      </c>
      <c r="B329" s="45"/>
      <c r="C329" s="45" t="s">
        <v>1376</v>
      </c>
      <c r="D329" s="45"/>
      <c r="E329" s="45"/>
      <c r="F329" t="s">
        <v>1962</v>
      </c>
      <c r="G329" s="47"/>
      <c r="K329" s="53"/>
      <c r="L329" s="53"/>
      <c r="M329" s="54"/>
      <c r="N329" s="54"/>
      <c r="O329" s="55"/>
      <c r="P329" s="55"/>
      <c r="Q329" s="56"/>
      <c r="R329" s="56"/>
      <c r="S329" s="64"/>
      <c r="T329" s="64"/>
      <c r="U329" s="57"/>
      <c r="V329" s="57"/>
      <c r="W329" s="58"/>
      <c r="X329" s="58"/>
      <c r="Y329" s="59"/>
      <c r="Z329" s="59"/>
      <c r="AA329" s="47"/>
      <c r="AB329" s="47"/>
      <c r="AC329" s="60"/>
      <c r="AD329" s="60"/>
      <c r="AE329" s="61"/>
      <c r="AF329" s="61"/>
    </row>
    <row r="330" spans="1:32" ht="28.8" x14ac:dyDescent="0.3">
      <c r="A330" s="45" t="s">
        <v>1377</v>
      </c>
      <c r="B330" s="46">
        <v>0.14030000000000001</v>
      </c>
      <c r="C330" s="45" t="s">
        <v>1378</v>
      </c>
      <c r="D330" s="45" t="s">
        <v>1624</v>
      </c>
      <c r="E330" s="45" t="s">
        <v>1625</v>
      </c>
      <c r="F330" t="s">
        <v>1963</v>
      </c>
      <c r="G330" s="48">
        <v>2.1700000000000001E-2</v>
      </c>
      <c r="K330" s="53" t="s">
        <v>2067</v>
      </c>
      <c r="L330" s="53" t="s">
        <v>2092</v>
      </c>
      <c r="M330" s="54" t="s">
        <v>2141</v>
      </c>
      <c r="N330" s="54" t="s">
        <v>2253</v>
      </c>
      <c r="O330" s="55"/>
      <c r="P330" s="55"/>
      <c r="Q330" s="56" t="s">
        <v>2279</v>
      </c>
      <c r="R330" s="56" t="s">
        <v>2283</v>
      </c>
      <c r="S330" s="64"/>
      <c r="T330" s="64"/>
      <c r="U330" s="57"/>
      <c r="V330" s="57"/>
      <c r="W330" s="58"/>
      <c r="X330" s="58"/>
      <c r="Y330" s="59" t="s">
        <v>2332</v>
      </c>
      <c r="Z330" s="59" t="s">
        <v>2331</v>
      </c>
      <c r="AA330" s="47" t="s">
        <v>2358</v>
      </c>
      <c r="AB330" s="47" t="s">
        <v>2372</v>
      </c>
      <c r="AC330" s="60" t="s">
        <v>2427</v>
      </c>
      <c r="AD330" s="60" t="s">
        <v>2421</v>
      </c>
      <c r="AE330" s="61" t="s">
        <v>2468</v>
      </c>
      <c r="AF330" s="61" t="s">
        <v>2488</v>
      </c>
    </row>
    <row r="331" spans="1:32" x14ac:dyDescent="0.3">
      <c r="A331" s="45" t="s">
        <v>1379</v>
      </c>
      <c r="B331" s="45"/>
      <c r="C331" s="45" t="s">
        <v>1380</v>
      </c>
      <c r="D331" s="45"/>
      <c r="E331" s="45"/>
      <c r="F331" t="s">
        <v>1964</v>
      </c>
      <c r="G331" s="47"/>
      <c r="K331" s="53"/>
      <c r="L331" s="53"/>
      <c r="M331" s="54"/>
      <c r="N331" s="54"/>
      <c r="O331" s="55"/>
      <c r="P331" s="55"/>
      <c r="Q331" s="56"/>
      <c r="R331" s="56"/>
      <c r="S331" s="64"/>
      <c r="T331" s="64"/>
      <c r="U331" s="57"/>
      <c r="V331" s="57"/>
      <c r="W331" s="58"/>
      <c r="X331" s="58"/>
      <c r="Y331" s="59"/>
      <c r="Z331" s="59"/>
      <c r="AA331" s="47"/>
      <c r="AB331" s="47"/>
      <c r="AC331" s="60"/>
      <c r="AD331" s="60"/>
      <c r="AE331" s="61"/>
      <c r="AF331" s="61"/>
    </row>
    <row r="332" spans="1:32" ht="72" x14ac:dyDescent="0.3">
      <c r="A332" s="45" t="s">
        <v>68</v>
      </c>
      <c r="B332" s="46">
        <v>0.70179999999999998</v>
      </c>
      <c r="C332" s="45" t="s">
        <v>1381</v>
      </c>
      <c r="D332" s="45" t="s">
        <v>1626</v>
      </c>
      <c r="E332" s="45" t="s">
        <v>1627</v>
      </c>
      <c r="F332" t="s">
        <v>1965</v>
      </c>
      <c r="G332" s="48">
        <v>5.8299999999999998E-2</v>
      </c>
      <c r="K332" s="53" t="s">
        <v>2135</v>
      </c>
      <c r="L332" s="53" t="s">
        <v>2136</v>
      </c>
      <c r="M332" s="54" t="s">
        <v>2254</v>
      </c>
      <c r="N332" s="54" t="s">
        <v>2255</v>
      </c>
      <c r="O332" s="55"/>
      <c r="P332" s="55"/>
      <c r="Q332" s="56" t="s">
        <v>2289</v>
      </c>
      <c r="R332" s="56" t="s">
        <v>2286</v>
      </c>
      <c r="S332" s="64"/>
      <c r="T332" s="64"/>
      <c r="U332" s="57" t="s">
        <v>2301</v>
      </c>
      <c r="V332" s="57" t="s">
        <v>2310</v>
      </c>
      <c r="W332" s="58" t="s">
        <v>2319</v>
      </c>
      <c r="X332" s="58" t="s">
        <v>2317</v>
      </c>
      <c r="Y332" s="59" t="s">
        <v>2339</v>
      </c>
      <c r="Z332" s="59" t="s">
        <v>2345</v>
      </c>
      <c r="AA332" s="47" t="s">
        <v>2412</v>
      </c>
      <c r="AB332" s="47" t="s">
        <v>2413</v>
      </c>
      <c r="AC332" s="60" t="s">
        <v>2450</v>
      </c>
      <c r="AD332" s="60" t="s">
        <v>2463</v>
      </c>
      <c r="AE332" s="61" t="s">
        <v>2471</v>
      </c>
      <c r="AF332" s="61" t="s">
        <v>2492</v>
      </c>
    </row>
    <row r="333" spans="1:32" x14ac:dyDescent="0.3">
      <c r="A333" s="45" t="s">
        <v>1382</v>
      </c>
      <c r="B333" s="45"/>
      <c r="C333" s="45" t="s">
        <v>1383</v>
      </c>
      <c r="D333" s="45"/>
      <c r="E333" s="45"/>
      <c r="F333" t="s">
        <v>1966</v>
      </c>
      <c r="G333" s="47"/>
      <c r="K333" s="53"/>
      <c r="L333" s="53"/>
      <c r="M333" s="54"/>
      <c r="N333" s="54"/>
      <c r="O333" s="55"/>
      <c r="P333" s="55"/>
      <c r="Q333" s="56"/>
      <c r="R333" s="56"/>
      <c r="S333" s="64"/>
      <c r="T333" s="64"/>
      <c r="U333" s="57"/>
      <c r="V333" s="57"/>
      <c r="W333" s="58"/>
      <c r="X333" s="58"/>
      <c r="Y333" s="59"/>
      <c r="Z333" s="59"/>
      <c r="AA333" s="47"/>
      <c r="AB333" s="47"/>
      <c r="AC333" s="60"/>
      <c r="AD333" s="60"/>
      <c r="AE333" s="61"/>
      <c r="AF333" s="61"/>
    </row>
    <row r="334" spans="1:32" ht="72" x14ac:dyDescent="0.3">
      <c r="A334" s="45" t="s">
        <v>61</v>
      </c>
      <c r="B334" s="46">
        <v>0.27460000000000001</v>
      </c>
      <c r="C334" s="45" t="s">
        <v>1384</v>
      </c>
      <c r="D334" s="45" t="s">
        <v>1628</v>
      </c>
      <c r="E334" s="45" t="s">
        <v>1629</v>
      </c>
      <c r="F334" t="s">
        <v>1967</v>
      </c>
      <c r="G334" s="48">
        <v>1.14E-2</v>
      </c>
      <c r="K334" s="53" t="s">
        <v>2094</v>
      </c>
      <c r="L334" s="53" t="s">
        <v>2137</v>
      </c>
      <c r="M334" s="54" t="s">
        <v>2256</v>
      </c>
      <c r="N334" s="54" t="s">
        <v>2257</v>
      </c>
      <c r="O334" s="55" t="s">
        <v>2276</v>
      </c>
      <c r="P334" s="55" t="s">
        <v>2263</v>
      </c>
      <c r="Q334" s="56" t="s">
        <v>2279</v>
      </c>
      <c r="R334" s="56" t="s">
        <v>2280</v>
      </c>
      <c r="S334" s="64"/>
      <c r="T334" s="64"/>
      <c r="U334" s="57" t="s">
        <v>2314</v>
      </c>
      <c r="V334" s="57" t="s">
        <v>2302</v>
      </c>
      <c r="W334" s="58" t="s">
        <v>2316</v>
      </c>
      <c r="X334" s="58" t="s">
        <v>2328</v>
      </c>
      <c r="Y334" s="59" t="s">
        <v>2334</v>
      </c>
      <c r="Z334" s="59" t="s">
        <v>2345</v>
      </c>
      <c r="AA334" s="47" t="s">
        <v>2393</v>
      </c>
      <c r="AB334" s="47" t="s">
        <v>2414</v>
      </c>
      <c r="AC334" s="60" t="s">
        <v>2417</v>
      </c>
      <c r="AD334" s="60" t="s">
        <v>2431</v>
      </c>
      <c r="AE334" s="61" t="s">
        <v>2466</v>
      </c>
      <c r="AF334" s="61" t="s">
        <v>2487</v>
      </c>
    </row>
    <row r="335" spans="1:32" ht="72" x14ac:dyDescent="0.3">
      <c r="A335" s="45" t="s">
        <v>1385</v>
      </c>
      <c r="B335" s="46">
        <v>2.4400000000000002E-2</v>
      </c>
      <c r="C335" s="45" t="s">
        <v>1386</v>
      </c>
      <c r="D335" s="45" t="s">
        <v>1575</v>
      </c>
      <c r="E335" s="45" t="s">
        <v>1630</v>
      </c>
      <c r="F335" t="s">
        <v>1968</v>
      </c>
      <c r="G335" s="48">
        <v>7.3499999999999996E-2</v>
      </c>
      <c r="K335" s="53" t="s">
        <v>2067</v>
      </c>
      <c r="L335" s="53" t="s">
        <v>2111</v>
      </c>
      <c r="M335" s="54" t="s">
        <v>2141</v>
      </c>
      <c r="N335" s="54" t="s">
        <v>2258</v>
      </c>
      <c r="O335" s="55"/>
      <c r="P335" s="55"/>
      <c r="Q335" s="56" t="s">
        <v>2279</v>
      </c>
      <c r="R335" s="56" t="s">
        <v>2280</v>
      </c>
      <c r="S335" s="64"/>
      <c r="T335" s="64"/>
      <c r="U335" s="57" t="s">
        <v>2309</v>
      </c>
      <c r="V335" s="57" t="s">
        <v>2302</v>
      </c>
      <c r="W335" s="58" t="s">
        <v>2316</v>
      </c>
      <c r="X335" s="58" t="s">
        <v>2325</v>
      </c>
      <c r="Y335" s="59" t="s">
        <v>2341</v>
      </c>
      <c r="Z335" s="59" t="s">
        <v>2345</v>
      </c>
      <c r="AA335" s="47" t="s">
        <v>2374</v>
      </c>
      <c r="AB335" s="47" t="s">
        <v>2415</v>
      </c>
      <c r="AC335" s="60" t="s">
        <v>2419</v>
      </c>
      <c r="AD335" s="60" t="s">
        <v>2443</v>
      </c>
      <c r="AE335" s="61" t="s">
        <v>2482</v>
      </c>
      <c r="AF335" s="61" t="s">
        <v>2467</v>
      </c>
    </row>
    <row r="336" spans="1:32" x14ac:dyDescent="0.3">
      <c r="A336" s="45" t="s">
        <v>1387</v>
      </c>
      <c r="B336" s="45"/>
      <c r="C336" s="45" t="s">
        <v>1388</v>
      </c>
      <c r="D336" s="45"/>
      <c r="E336" s="45"/>
      <c r="F336" t="s">
        <v>1969</v>
      </c>
      <c r="G336" s="47"/>
      <c r="K336" s="53"/>
      <c r="L336" s="53"/>
      <c r="M336" s="54"/>
      <c r="N336" s="54"/>
      <c r="O336" s="55"/>
      <c r="P336" s="55"/>
      <c r="Q336" s="56"/>
      <c r="R336" s="56"/>
      <c r="S336" s="64"/>
      <c r="T336" s="64"/>
      <c r="U336" s="57"/>
      <c r="V336" s="57"/>
      <c r="W336" s="58"/>
      <c r="X336" s="58"/>
      <c r="Y336" s="59"/>
      <c r="Z336" s="59"/>
      <c r="AA336" s="47"/>
      <c r="AB336" s="47"/>
      <c r="AC336" s="60"/>
      <c r="AD336" s="60"/>
      <c r="AE336" s="61"/>
      <c r="AF336" s="61"/>
    </row>
    <row r="337" spans="1:32" x14ac:dyDescent="0.3">
      <c r="A337" s="45" t="s">
        <v>1389</v>
      </c>
      <c r="B337" s="45"/>
      <c r="C337" s="45" t="s">
        <v>1390</v>
      </c>
      <c r="D337" s="45"/>
      <c r="E337" s="45"/>
      <c r="F337" t="s">
        <v>1970</v>
      </c>
      <c r="G337" s="47"/>
      <c r="K337" s="53"/>
      <c r="L337" s="53"/>
      <c r="M337" s="54"/>
      <c r="N337" s="54"/>
      <c r="O337" s="55"/>
      <c r="P337" s="55"/>
      <c r="Q337" s="56"/>
      <c r="R337" s="56"/>
      <c r="S337" s="64"/>
      <c r="T337" s="64"/>
      <c r="U337" s="57"/>
      <c r="V337" s="57"/>
      <c r="W337" s="58"/>
      <c r="X337" s="58"/>
      <c r="Y337" s="59"/>
      <c r="Z337" s="59"/>
      <c r="AA337" s="47"/>
      <c r="AB337" s="47"/>
      <c r="AC337" s="60"/>
      <c r="AD337" s="60"/>
      <c r="AE337" s="61"/>
      <c r="AF337" s="61"/>
    </row>
    <row r="338" spans="1:32" x14ac:dyDescent="0.3">
      <c r="A338" s="45" t="s">
        <v>1391</v>
      </c>
      <c r="B338" s="45"/>
      <c r="C338" s="45" t="s">
        <v>1392</v>
      </c>
      <c r="D338" s="45"/>
      <c r="E338" s="45"/>
      <c r="F338" t="s">
        <v>1971</v>
      </c>
      <c r="G338" s="47"/>
      <c r="K338" s="53"/>
      <c r="L338" s="53"/>
      <c r="M338" s="54"/>
      <c r="N338" s="54"/>
      <c r="O338" s="55"/>
      <c r="P338" s="55"/>
      <c r="Q338" s="56"/>
      <c r="R338" s="56"/>
      <c r="S338" s="64"/>
      <c r="T338" s="64"/>
      <c r="U338" s="57"/>
      <c r="V338" s="57"/>
      <c r="W338" s="58"/>
      <c r="X338" s="58"/>
      <c r="Y338" s="59"/>
      <c r="Z338" s="59"/>
      <c r="AA338" s="47"/>
      <c r="AB338" s="47"/>
      <c r="AC338" s="60"/>
      <c r="AD338" s="60"/>
      <c r="AE338" s="61"/>
      <c r="AF338" s="61"/>
    </row>
    <row r="339" spans="1:32" x14ac:dyDescent="0.3">
      <c r="A339" s="45" t="s">
        <v>1393</v>
      </c>
      <c r="B339" s="45"/>
      <c r="C339" s="45" t="s">
        <v>1394</v>
      </c>
      <c r="D339" s="45"/>
      <c r="E339" s="45"/>
      <c r="F339" t="s">
        <v>1972</v>
      </c>
      <c r="G339" s="47"/>
      <c r="K339" s="53"/>
      <c r="L339" s="53"/>
      <c r="M339" s="54"/>
      <c r="N339" s="54"/>
      <c r="O339" s="55"/>
      <c r="P339" s="55"/>
      <c r="Q339" s="56"/>
      <c r="R339" s="56"/>
      <c r="S339" s="64"/>
      <c r="T339" s="64"/>
      <c r="U339" s="57"/>
      <c r="V339" s="57"/>
      <c r="W339" s="58"/>
      <c r="X339" s="58"/>
      <c r="Y339" s="59"/>
      <c r="Z339" s="59"/>
      <c r="AA339" s="47"/>
      <c r="AB339" s="47"/>
      <c r="AC339" s="60"/>
      <c r="AD339" s="60"/>
      <c r="AE339" s="61"/>
      <c r="AF339" s="61"/>
    </row>
    <row r="340" spans="1:32" ht="28.8" x14ac:dyDescent="0.3">
      <c r="A340" s="45" t="s">
        <v>1395</v>
      </c>
      <c r="B340" s="45"/>
      <c r="C340" s="45" t="s">
        <v>1396</v>
      </c>
      <c r="D340" s="45"/>
      <c r="E340" s="45"/>
      <c r="F340" t="s">
        <v>1973</v>
      </c>
      <c r="G340" s="47"/>
      <c r="K340" s="53"/>
      <c r="L340" s="53"/>
      <c r="M340" s="54"/>
      <c r="N340" s="54"/>
      <c r="O340" s="55"/>
      <c r="P340" s="55"/>
      <c r="Q340" s="56"/>
      <c r="R340" s="56"/>
      <c r="S340" s="64"/>
      <c r="T340" s="64"/>
      <c r="U340" s="57"/>
      <c r="V340" s="57"/>
      <c r="W340" s="58"/>
      <c r="X340" s="58"/>
      <c r="Y340" s="59"/>
      <c r="Z340" s="59"/>
      <c r="AA340" s="47"/>
      <c r="AB340" s="47"/>
      <c r="AC340" s="60"/>
      <c r="AD340" s="60"/>
      <c r="AE340" s="61"/>
      <c r="AF340" s="61"/>
    </row>
    <row r="341" spans="1:32" x14ac:dyDescent="0.3">
      <c r="A341" s="45" t="s">
        <v>1397</v>
      </c>
      <c r="B341" s="45"/>
      <c r="C341" s="45" t="s">
        <v>1398</v>
      </c>
      <c r="D341" s="45"/>
      <c r="E341" s="45"/>
      <c r="F341" t="s">
        <v>1974</v>
      </c>
      <c r="G341" s="47"/>
      <c r="K341" s="53"/>
      <c r="L341" s="53"/>
      <c r="M341" s="54"/>
      <c r="N341" s="54"/>
      <c r="O341" s="55"/>
      <c r="P341" s="55"/>
      <c r="Q341" s="56"/>
      <c r="R341" s="56"/>
      <c r="S341" s="64"/>
      <c r="T341" s="64"/>
      <c r="U341" s="57"/>
      <c r="V341" s="57"/>
      <c r="W341" s="58"/>
      <c r="X341" s="58"/>
      <c r="Y341" s="59"/>
      <c r="Z341" s="59"/>
      <c r="AA341" s="47"/>
      <c r="AB341" s="47"/>
      <c r="AC341" s="60"/>
      <c r="AD341" s="60"/>
      <c r="AE341" s="61"/>
      <c r="AF341" s="61"/>
    </row>
    <row r="342" spans="1:32" ht="72" x14ac:dyDescent="0.3">
      <c r="A342" s="45" t="s">
        <v>1401</v>
      </c>
      <c r="B342" s="46">
        <v>3.9E-2</v>
      </c>
      <c r="C342" s="45" t="s">
        <v>1402</v>
      </c>
      <c r="D342" s="45" t="s">
        <v>1631</v>
      </c>
      <c r="E342" s="45" t="s">
        <v>1632</v>
      </c>
      <c r="F342" t="s">
        <v>1975</v>
      </c>
      <c r="G342" s="48">
        <v>4.9000000000000002E-2</v>
      </c>
      <c r="K342" s="53" t="s">
        <v>2069</v>
      </c>
      <c r="L342" s="53" t="s">
        <v>2138</v>
      </c>
      <c r="M342" s="54" t="s">
        <v>2259</v>
      </c>
      <c r="N342" s="54" t="s">
        <v>2260</v>
      </c>
      <c r="O342" s="55"/>
      <c r="P342" s="55"/>
      <c r="Q342" s="56" t="s">
        <v>2279</v>
      </c>
      <c r="R342" s="56" t="s">
        <v>2287</v>
      </c>
      <c r="S342" s="64"/>
      <c r="T342" s="64"/>
      <c r="U342" s="57" t="s">
        <v>2315</v>
      </c>
      <c r="V342" s="57" t="s">
        <v>2302</v>
      </c>
      <c r="W342" s="58" t="s">
        <v>2316</v>
      </c>
      <c r="X342" s="58" t="s">
        <v>2329</v>
      </c>
      <c r="Y342" s="59" t="s">
        <v>2330</v>
      </c>
      <c r="Z342" s="59" t="s">
        <v>2331</v>
      </c>
      <c r="AA342" s="47" t="s">
        <v>2364</v>
      </c>
      <c r="AB342" s="47" t="s">
        <v>2416</v>
      </c>
      <c r="AC342" s="60" t="s">
        <v>2419</v>
      </c>
      <c r="AD342" s="60" t="s">
        <v>2421</v>
      </c>
      <c r="AE342" s="61" t="s">
        <v>2480</v>
      </c>
      <c r="AF342" s="61" t="s">
        <v>2488</v>
      </c>
    </row>
    <row r="343" spans="1:32" x14ac:dyDescent="0.3">
      <c r="A343" s="45" t="s">
        <v>1399</v>
      </c>
      <c r="B343" s="45"/>
      <c r="C343" s="45" t="s">
        <v>1400</v>
      </c>
      <c r="D343" s="45"/>
      <c r="E343" s="45"/>
      <c r="F343" t="s">
        <v>1976</v>
      </c>
      <c r="G343" s="47"/>
      <c r="K343" s="53"/>
      <c r="L343" s="53"/>
      <c r="M343" s="54"/>
      <c r="N343" s="54"/>
      <c r="O343" s="55"/>
      <c r="P343" s="55"/>
      <c r="Q343" s="56"/>
      <c r="R343" s="56"/>
      <c r="S343" s="64"/>
      <c r="T343" s="64"/>
      <c r="U343" s="57"/>
      <c r="V343" s="57"/>
      <c r="W343" s="58" t="s">
        <v>1460</v>
      </c>
      <c r="X343" s="58" t="s">
        <v>1460</v>
      </c>
      <c r="Y343" s="59"/>
      <c r="Z343" s="59"/>
      <c r="AA343" s="47"/>
      <c r="AB343" s="47"/>
      <c r="AC343" s="60"/>
      <c r="AD343" s="60"/>
      <c r="AE343" s="61"/>
      <c r="AF343" s="61"/>
    </row>
    <row r="344" spans="1:32" ht="28.8" x14ac:dyDescent="0.3">
      <c r="A344" s="45" t="s">
        <v>259</v>
      </c>
      <c r="B344" s="45"/>
      <c r="C344" s="45" t="s">
        <v>1403</v>
      </c>
      <c r="D344" s="45"/>
      <c r="E344" s="45"/>
      <c r="F344" t="s">
        <v>1977</v>
      </c>
      <c r="G344" s="47"/>
      <c r="K344" s="53"/>
      <c r="L344" s="53"/>
      <c r="M344" s="54"/>
      <c r="N344" s="54"/>
      <c r="O344" s="55"/>
      <c r="P344" s="55"/>
      <c r="Q344" s="56"/>
      <c r="R344" s="56"/>
      <c r="S344" s="64"/>
      <c r="T344" s="64"/>
      <c r="U344" s="57"/>
      <c r="V344" s="57"/>
      <c r="W344" s="58" t="s">
        <v>1460</v>
      </c>
      <c r="X344" s="58" t="s">
        <v>1460</v>
      </c>
      <c r="Y344" s="59"/>
      <c r="Z344" s="59"/>
      <c r="AA344" s="47"/>
      <c r="AB344" s="47"/>
      <c r="AC344" s="60"/>
      <c r="AD344" s="60"/>
      <c r="AE344" s="61"/>
      <c r="AF344" s="61"/>
    </row>
    <row r="345" spans="1:32" x14ac:dyDescent="0.3">
      <c r="A345" s="45" t="s">
        <v>1404</v>
      </c>
      <c r="B345" s="45"/>
      <c r="C345" s="45" t="s">
        <v>1405</v>
      </c>
      <c r="D345" s="45"/>
      <c r="E345" s="45"/>
      <c r="F345" t="s">
        <v>1978</v>
      </c>
      <c r="G345" s="47"/>
      <c r="K345" s="53"/>
      <c r="L345" s="53"/>
      <c r="M345" s="54"/>
      <c r="N345" s="54"/>
      <c r="O345" s="55"/>
      <c r="P345" s="55"/>
      <c r="Q345" s="56"/>
      <c r="R345" s="56"/>
      <c r="S345" s="64"/>
      <c r="T345" s="64"/>
      <c r="U345" s="57"/>
      <c r="V345" s="57"/>
      <c r="W345" s="58" t="s">
        <v>1460</v>
      </c>
      <c r="X345" s="58" t="s">
        <v>1460</v>
      </c>
      <c r="Y345" s="59"/>
      <c r="Z345" s="59"/>
      <c r="AA345" s="47"/>
      <c r="AB345" s="47"/>
      <c r="AC345" s="60"/>
      <c r="AD345" s="60"/>
      <c r="AE345" s="61"/>
      <c r="AF345" s="61"/>
    </row>
    <row r="346" spans="1:32" x14ac:dyDescent="0.3">
      <c r="A346" s="45" t="s">
        <v>535</v>
      </c>
      <c r="B346" s="45"/>
      <c r="C346" s="45" t="s">
        <v>1406</v>
      </c>
      <c r="D346" s="45"/>
      <c r="E346" s="45"/>
      <c r="F346" t="s">
        <v>1979</v>
      </c>
      <c r="G346" s="47"/>
      <c r="K346" s="53"/>
      <c r="L346" s="53"/>
      <c r="M346" s="54"/>
      <c r="N346" s="54"/>
      <c r="O346" s="55"/>
      <c r="P346" s="55"/>
      <c r="Q346" s="56"/>
      <c r="R346" s="56"/>
      <c r="S346" s="64"/>
      <c r="T346" s="64"/>
      <c r="U346" s="57"/>
      <c r="V346" s="57"/>
      <c r="W346" s="58" t="s">
        <v>1460</v>
      </c>
      <c r="X346" s="58" t="s">
        <v>1460</v>
      </c>
      <c r="Y346" s="59"/>
      <c r="Z346" s="59"/>
      <c r="AA346" s="47"/>
      <c r="AB346" s="47"/>
      <c r="AC346" s="60"/>
      <c r="AD346" s="60"/>
      <c r="AE346" s="61"/>
      <c r="AF346" s="61"/>
    </row>
    <row r="347" spans="1:32" ht="28.8" x14ac:dyDescent="0.3">
      <c r="A347" s="45" t="s">
        <v>1407</v>
      </c>
      <c r="B347" s="46">
        <v>0.18659999999999999</v>
      </c>
      <c r="C347" s="45" t="s">
        <v>1408</v>
      </c>
      <c r="D347" s="45" t="s">
        <v>1633</v>
      </c>
      <c r="E347" s="45" t="s">
        <v>1634</v>
      </c>
      <c r="F347" t="s">
        <v>1980</v>
      </c>
      <c r="G347" s="48">
        <v>1.32E-2</v>
      </c>
      <c r="K347" s="53" t="s">
        <v>2069</v>
      </c>
      <c r="L347" s="53" t="s">
        <v>2078</v>
      </c>
      <c r="M347" s="54" t="s">
        <v>2143</v>
      </c>
      <c r="N347" s="54" t="s">
        <v>2261</v>
      </c>
      <c r="O347" s="55"/>
      <c r="P347" s="55"/>
      <c r="Q347" s="56" t="s">
        <v>2279</v>
      </c>
      <c r="R347" s="56" t="s">
        <v>2286</v>
      </c>
      <c r="S347" s="64"/>
      <c r="T347" s="64"/>
      <c r="U347" s="57"/>
      <c r="V347" s="57"/>
      <c r="W347" s="58" t="s">
        <v>1460</v>
      </c>
      <c r="X347" s="58" t="s">
        <v>1460</v>
      </c>
      <c r="Y347" s="59" t="s">
        <v>2354</v>
      </c>
      <c r="Z347" s="59" t="s">
        <v>2354</v>
      </c>
      <c r="AA347" s="47" t="s">
        <v>2358</v>
      </c>
      <c r="AB347" s="47" t="s">
        <v>2383</v>
      </c>
      <c r="AC347" s="60" t="s">
        <v>2464</v>
      </c>
      <c r="AD347" s="60" t="s">
        <v>2465</v>
      </c>
      <c r="AE347" s="61" t="s">
        <v>2495</v>
      </c>
      <c r="AF347" s="61" t="s">
        <v>2487</v>
      </c>
    </row>
    <row r="348" spans="1:32" x14ac:dyDescent="0.3">
      <c r="A348" s="45" t="s">
        <v>1460</v>
      </c>
      <c r="B348" s="45" t="s">
        <v>1460</v>
      </c>
      <c r="C348" s="45" t="s">
        <v>1460</v>
      </c>
      <c r="D348" s="45" t="s">
        <v>1460</v>
      </c>
      <c r="E348" s="45" t="s">
        <v>1460</v>
      </c>
      <c r="F348" t="s">
        <v>1460</v>
      </c>
      <c r="G348" s="47" t="s">
        <v>1460</v>
      </c>
      <c r="K348" s="53" t="s">
        <v>1460</v>
      </c>
      <c r="L348" s="53" t="s">
        <v>1460</v>
      </c>
      <c r="M348" s="54" t="s">
        <v>1460</v>
      </c>
      <c r="N348" s="54" t="s">
        <v>1460</v>
      </c>
      <c r="O348" s="55" t="s">
        <v>1460</v>
      </c>
      <c r="P348" s="55" t="s">
        <v>1460</v>
      </c>
      <c r="Q348" s="56" t="s">
        <v>1460</v>
      </c>
      <c r="R348" s="56" t="s">
        <v>1460</v>
      </c>
      <c r="S348" s="64"/>
      <c r="T348" s="64"/>
      <c r="U348" s="57" t="s">
        <v>1460</v>
      </c>
      <c r="V348" s="57" t="s">
        <v>1460</v>
      </c>
      <c r="W348" s="58" t="s">
        <v>1460</v>
      </c>
      <c r="X348" s="58" t="s">
        <v>1460</v>
      </c>
      <c r="Y348" s="59" t="s">
        <v>2300</v>
      </c>
      <c r="Z348" s="59" t="s">
        <v>2355</v>
      </c>
      <c r="AA348" s="47" t="s">
        <v>1460</v>
      </c>
      <c r="AB348" s="47" t="s">
        <v>1460</v>
      </c>
      <c r="AC348" s="60" t="s">
        <v>2300</v>
      </c>
      <c r="AD348" s="60">
        <v>4</v>
      </c>
      <c r="AE348" s="61" t="s">
        <v>1460</v>
      </c>
      <c r="AF348" s="61" t="s">
        <v>1460</v>
      </c>
    </row>
    <row r="349" spans="1:32" x14ac:dyDescent="0.3">
      <c r="S349" s="64"/>
      <c r="T349" s="64"/>
      <c r="Y349" s="64"/>
      <c r="Z349" s="64"/>
      <c r="AC349" s="60" t="s">
        <v>1460</v>
      </c>
      <c r="AD349" s="60" t="s">
        <v>1460</v>
      </c>
    </row>
    <row r="350" spans="1:32" x14ac:dyDescent="0.3">
      <c r="S350" s="64"/>
      <c r="T350" s="64"/>
    </row>
    <row r="351" spans="1:32" x14ac:dyDescent="0.3">
      <c r="S351" s="64"/>
      <c r="T351" s="64"/>
    </row>
    <row r="352" spans="1:32" x14ac:dyDescent="0.3">
      <c r="S352" s="64"/>
      <c r="T352" s="64"/>
    </row>
    <row r="353" spans="19:20" x14ac:dyDescent="0.3">
      <c r="S353" s="64"/>
      <c r="T353" s="64"/>
    </row>
    <row r="354" spans="19:20" x14ac:dyDescent="0.3">
      <c r="S354" s="64"/>
      <c r="T354" s="64"/>
    </row>
    <row r="355" spans="19:20" x14ac:dyDescent="0.3">
      <c r="S355" s="64"/>
      <c r="T355" s="64"/>
    </row>
    <row r="356" spans="19:20" x14ac:dyDescent="0.3">
      <c r="S356" s="64"/>
      <c r="T356" s="64"/>
    </row>
    <row r="357" spans="19:20" x14ac:dyDescent="0.3">
      <c r="S357" s="64"/>
      <c r="T357" s="64"/>
    </row>
    <row r="358" spans="19:20" x14ac:dyDescent="0.3">
      <c r="S358" s="64"/>
      <c r="T358" s="64"/>
    </row>
    <row r="359" spans="19:20" x14ac:dyDescent="0.3">
      <c r="S359" s="64"/>
      <c r="T359" s="64"/>
    </row>
    <row r="360" spans="19:20" x14ac:dyDescent="0.3">
      <c r="S360" s="64"/>
      <c r="T360" s="64"/>
    </row>
    <row r="361" spans="19:20" x14ac:dyDescent="0.3">
      <c r="S361" s="64"/>
      <c r="T361" s="64"/>
    </row>
    <row r="362" spans="19:20" x14ac:dyDescent="0.3">
      <c r="S362" s="64"/>
      <c r="T362" s="64"/>
    </row>
    <row r="363" spans="19:20" x14ac:dyDescent="0.3">
      <c r="S363" s="64"/>
      <c r="T363" s="64"/>
    </row>
    <row r="364" spans="19:20" x14ac:dyDescent="0.3">
      <c r="S364" s="64"/>
      <c r="T364" s="64"/>
    </row>
    <row r="365" spans="19:20" x14ac:dyDescent="0.3">
      <c r="S365" s="64"/>
      <c r="T365" s="64"/>
    </row>
    <row r="366" spans="19:20" x14ac:dyDescent="0.3">
      <c r="S366" s="64"/>
      <c r="T366" s="64"/>
    </row>
    <row r="367" spans="19:20" x14ac:dyDescent="0.3">
      <c r="S367" s="64"/>
      <c r="T367" s="64"/>
    </row>
    <row r="368" spans="19:20" x14ac:dyDescent="0.3">
      <c r="S368" s="64"/>
      <c r="T368" s="64"/>
    </row>
    <row r="369" spans="19:20" x14ac:dyDescent="0.3">
      <c r="S369" s="64"/>
      <c r="T369" s="64"/>
    </row>
    <row r="370" spans="19:20" x14ac:dyDescent="0.3">
      <c r="S370" s="64"/>
      <c r="T370" s="64"/>
    </row>
    <row r="371" spans="19:20" x14ac:dyDescent="0.3">
      <c r="S371" s="64"/>
      <c r="T371" s="64"/>
    </row>
    <row r="372" spans="19:20" x14ac:dyDescent="0.3">
      <c r="S372" s="64"/>
      <c r="T372" s="64"/>
    </row>
    <row r="373" spans="19:20" x14ac:dyDescent="0.3">
      <c r="S373" s="64"/>
      <c r="T373" s="64"/>
    </row>
    <row r="374" spans="19:20" x14ac:dyDescent="0.3">
      <c r="S374" s="64"/>
      <c r="T374" s="64"/>
    </row>
    <row r="375" spans="19:20" x14ac:dyDescent="0.3">
      <c r="S375" s="64"/>
      <c r="T375" s="64"/>
    </row>
    <row r="376" spans="19:20" x14ac:dyDescent="0.3">
      <c r="S376" s="64"/>
      <c r="T376" s="64"/>
    </row>
    <row r="377" spans="19:20" x14ac:dyDescent="0.3">
      <c r="S377" s="64"/>
      <c r="T377" s="64"/>
    </row>
    <row r="378" spans="19:20" x14ac:dyDescent="0.3">
      <c r="S378" s="64"/>
      <c r="T378" s="64"/>
    </row>
    <row r="379" spans="19:20" x14ac:dyDescent="0.3">
      <c r="S379" s="64"/>
      <c r="T379" s="64"/>
    </row>
    <row r="380" spans="19:20" x14ac:dyDescent="0.3">
      <c r="S380" s="64"/>
      <c r="T380" s="64"/>
    </row>
    <row r="381" spans="19:20" x14ac:dyDescent="0.3">
      <c r="S381" s="64"/>
      <c r="T381" s="64"/>
    </row>
    <row r="382" spans="19:20" x14ac:dyDescent="0.3">
      <c r="S382" s="64"/>
      <c r="T382" s="64"/>
    </row>
    <row r="383" spans="19:20" x14ac:dyDescent="0.3">
      <c r="S383" s="64"/>
      <c r="T383" s="64"/>
    </row>
    <row r="384" spans="19:20" x14ac:dyDescent="0.3">
      <c r="S384" s="64"/>
      <c r="T384" s="64"/>
    </row>
    <row r="385" spans="19:20" x14ac:dyDescent="0.3">
      <c r="S385" s="64"/>
      <c r="T385" s="64"/>
    </row>
    <row r="386" spans="19:20" x14ac:dyDescent="0.3">
      <c r="S386" s="64"/>
      <c r="T386" s="64"/>
    </row>
    <row r="387" spans="19:20" x14ac:dyDescent="0.3">
      <c r="S387" s="64"/>
      <c r="T387" s="64"/>
    </row>
    <row r="388" spans="19:20" x14ac:dyDescent="0.3">
      <c r="S388" s="64"/>
      <c r="T388" s="64"/>
    </row>
    <row r="389" spans="19:20" x14ac:dyDescent="0.3">
      <c r="S389" s="64"/>
      <c r="T389" s="64"/>
    </row>
    <row r="390" spans="19:20" x14ac:dyDescent="0.3">
      <c r="S390" s="64"/>
      <c r="T390" s="64"/>
    </row>
    <row r="391" spans="19:20" x14ac:dyDescent="0.3">
      <c r="S391" s="64"/>
      <c r="T391" s="64"/>
    </row>
    <row r="392" spans="19:20" x14ac:dyDescent="0.3">
      <c r="S392" s="64"/>
      <c r="T392" s="64"/>
    </row>
    <row r="393" spans="19:20" x14ac:dyDescent="0.3">
      <c r="S393" s="64"/>
      <c r="T393" s="64"/>
    </row>
    <row r="394" spans="19:20" x14ac:dyDescent="0.3">
      <c r="S394" s="64"/>
      <c r="T394" s="64"/>
    </row>
    <row r="395" spans="19:20" x14ac:dyDescent="0.3">
      <c r="S395" s="64"/>
      <c r="T395" s="64"/>
    </row>
    <row r="396" spans="19:20" x14ac:dyDescent="0.3">
      <c r="S396" s="64"/>
      <c r="T396" s="64"/>
    </row>
    <row r="397" spans="19:20" x14ac:dyDescent="0.3">
      <c r="S397" s="64"/>
      <c r="T397" s="64"/>
    </row>
    <row r="398" spans="19:20" x14ac:dyDescent="0.3">
      <c r="S398" s="64"/>
      <c r="T398" s="64"/>
    </row>
    <row r="399" spans="19:20" x14ac:dyDescent="0.3">
      <c r="S399" s="64"/>
      <c r="T399" s="64"/>
    </row>
    <row r="400" spans="19:20" x14ac:dyDescent="0.3">
      <c r="S400" s="64"/>
      <c r="T400" s="64"/>
    </row>
    <row r="401" spans="19:20" x14ac:dyDescent="0.3">
      <c r="S401" s="64"/>
      <c r="T401" s="64"/>
    </row>
    <row r="402" spans="19:20" x14ac:dyDescent="0.3">
      <c r="S402" s="64"/>
      <c r="T402" s="64"/>
    </row>
    <row r="403" spans="19:20" x14ac:dyDescent="0.3">
      <c r="S403" s="64"/>
      <c r="T403" s="64"/>
    </row>
    <row r="404" spans="19:20" x14ac:dyDescent="0.3">
      <c r="S404" s="64"/>
      <c r="T404" s="64"/>
    </row>
    <row r="405" spans="19:20" x14ac:dyDescent="0.3">
      <c r="S405" s="64"/>
      <c r="T405" s="64"/>
    </row>
    <row r="406" spans="19:20" x14ac:dyDescent="0.3">
      <c r="S406" s="64"/>
      <c r="T406" s="64"/>
    </row>
    <row r="407" spans="19:20" x14ac:dyDescent="0.3">
      <c r="S407" s="64"/>
      <c r="T407" s="64"/>
    </row>
    <row r="408" spans="19:20" x14ac:dyDescent="0.3">
      <c r="S408" s="64"/>
      <c r="T408" s="64"/>
    </row>
    <row r="409" spans="19:20" x14ac:dyDescent="0.3">
      <c r="S409" s="64"/>
      <c r="T409" s="64"/>
    </row>
    <row r="410" spans="19:20" x14ac:dyDescent="0.3">
      <c r="S410" s="64"/>
      <c r="T410" s="64"/>
    </row>
    <row r="411" spans="19:20" x14ac:dyDescent="0.3">
      <c r="S411" s="64"/>
      <c r="T411" s="64"/>
    </row>
    <row r="412" spans="19:20" x14ac:dyDescent="0.3">
      <c r="S412" s="64"/>
      <c r="T412" s="64"/>
    </row>
    <row r="413" spans="19:20" x14ac:dyDescent="0.3">
      <c r="S413" s="64"/>
      <c r="T413" s="64"/>
    </row>
    <row r="414" spans="19:20" x14ac:dyDescent="0.3">
      <c r="S414" s="64"/>
      <c r="T414" s="64"/>
    </row>
    <row r="415" spans="19:20" x14ac:dyDescent="0.3">
      <c r="S415" s="64"/>
      <c r="T415" s="64"/>
    </row>
    <row r="416" spans="19:20" x14ac:dyDescent="0.3">
      <c r="S416" s="64"/>
      <c r="T416" s="64"/>
    </row>
    <row r="417" spans="19:20" x14ac:dyDescent="0.3">
      <c r="S417" s="64"/>
      <c r="T417" s="64"/>
    </row>
    <row r="418" spans="19:20" x14ac:dyDescent="0.3">
      <c r="S418" s="64"/>
      <c r="T418" s="64"/>
    </row>
    <row r="419" spans="19:20" x14ac:dyDescent="0.3">
      <c r="S419" s="64"/>
      <c r="T419" s="64"/>
    </row>
    <row r="420" spans="19:20" x14ac:dyDescent="0.3">
      <c r="S420" s="64"/>
      <c r="T420" s="64"/>
    </row>
    <row r="421" spans="19:20" x14ac:dyDescent="0.3">
      <c r="S421" s="64"/>
      <c r="T421" s="6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DatosTmin</vt:lpstr>
      <vt:lpstr>DatosTmax</vt:lpstr>
      <vt:lpstr>IndiceOlaCalor</vt:lpstr>
      <vt:lpstr>NochesCálidas</vt:lpstr>
      <vt:lpstr>Heladas</vt:lpstr>
      <vt:lpstr>DatosPrec</vt:lpstr>
      <vt:lpstr>Índice de riego CC</vt:lpstr>
      <vt:lpstr>Vulnerabilidad_costas</vt:lpstr>
      <vt:lpstr>Prec.Extrema99%</vt:lpstr>
      <vt:lpstr>GEI</vt:lpstr>
      <vt:lpstr>Marejadas</vt:lpstr>
      <vt:lpstr>Isoterma0</vt:lpstr>
      <vt:lpstr>Impuestos verdes</vt:lpstr>
      <vt:lpstr>PIB PPP</vt:lpstr>
      <vt:lpstr>Estado erosión playas</vt:lpstr>
      <vt:lpstr>T°SupMar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josé Herrera</dc:creator>
  <cp:lastModifiedBy>Maria josé</cp:lastModifiedBy>
  <dcterms:created xsi:type="dcterms:W3CDTF">2021-05-13T16:26:01Z</dcterms:created>
  <dcterms:modified xsi:type="dcterms:W3CDTF">2021-06-02T04:01:49Z</dcterms:modified>
</cp:coreProperties>
</file>